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Daivat Ananda Patil\"/>
    </mc:Choice>
  </mc:AlternateContent>
  <xr:revisionPtr revIDLastSave="0" documentId="13_ncr:1_{D30ED05F-7002-4135-A86D-819314E02EC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P9" i="4" l="1"/>
  <c r="P8" i="4"/>
  <c r="P7" i="4"/>
  <c r="P6" i="4"/>
  <c r="P5" i="4"/>
  <c r="O3" i="4"/>
  <c r="I25" i="4"/>
  <c r="I20" i="4"/>
  <c r="J18" i="4"/>
  <c r="Q12" i="4" l="1"/>
  <c r="P12" i="4"/>
  <c r="Q11" i="4"/>
  <c r="Q10" i="4"/>
  <c r="Q9" i="4"/>
  <c r="Q8" i="4"/>
  <c r="Q7" i="4"/>
  <c r="Q6" i="4"/>
  <c r="Q5" i="4"/>
  <c r="Q4" i="4"/>
  <c r="P3" i="4"/>
  <c r="Q3" i="4" s="1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<sst xmlns="http://schemas.openxmlformats.org/spreadsheetml/2006/main" count="28" uniqueCount="25">
  <si>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</si>
  <si>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</si>
  <si>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</si>
  <si>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</si>
  <si>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</si>
  <si>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</si>
  <si>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</si>
  <si>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</si>
  <si>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</si>
  <si>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</si>
  <si>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</si>
  <si>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</si>
  <si>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</si>
  <si>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Unit No 7, Ground Floor, Madhuban CHSL, Plot No. G61, Sector 12, Village - Kharghar, </t>
  </si>
  <si>
    <t>bua</t>
  </si>
  <si>
    <t>rate</t>
  </si>
  <si>
    <t>fmv</t>
  </si>
  <si>
    <t>draft agreement - 36 lakhs</t>
  </si>
  <si>
    <t>oc - 2008</t>
  </si>
  <si>
    <t>loan - 30 lakhs</t>
  </si>
  <si>
    <t>31.12.2019</t>
  </si>
  <si>
    <t>06.10.2021</t>
  </si>
  <si>
    <t>20.06.2024</t>
  </si>
  <si>
    <t>27.03.2024</t>
  </si>
  <si>
    <t>06.03.2024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</si>
</sst>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49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63D7DA-CA2D-40B6-8B24-06596DF4E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48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81DFD4-FB26-49CF-BBC1-C04FFF0F6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939B1-6ECE-4C08-A298-A0859124A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A4B8DC-399F-4051-B77D-08D826628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15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0027B-8D31-44C4-A90E-1EB5E5C4D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858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D23F9-B6A8-4330-94B0-5D9863E0B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58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D5349-E63C-486C-90B4-89C495E5E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72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3E20FE-BCDB-4103-8ADD-43D1F2E3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58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42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D7B11-5E68-48D2-BDF4-A416C7C91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7859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12" sqref="Q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555.55555555555566</v>
      </c>
      <c r="C2" s="4">
        <f>B2*1.2</f>
        <v>666.66666666666674</v>
      </c>
      <c r="D2" s="4">
        <f t="shared" ref="D2:D13" si="2">C2*1.2</f>
        <v>800.00000000000011</v>
      </c>
      <c r="E2" s="5">
        <f t="shared" ref="E2:E13" si="3">R2</f>
        <v>5200000</v>
      </c>
      <c r="F2" s="10">
        <f t="shared" ref="F2:F13" si="4">ROUND((E2/B2),0)</f>
        <v>9360</v>
      </c>
      <c r="G2" s="10">
        <f t="shared" ref="G2:G13" si="5">ROUND((E2/C2),0)</f>
        <v>7800</v>
      </c>
      <c r="H2" s="10">
        <f t="shared" ref="H2:H13" si="6">ROUND((E2/D2),0)</f>
        <v>6500</v>
      </c>
      <c r="I2" s="4" t="e">
        <f>#REF!</f>
        <v>#REF!</v>
      </c>
      <c r="J2" s="4">
        <f t="shared" ref="J2:J13" si="7">S2</f>
        <v>0</v>
      </c>
      <c r="O2">
        <v>800</v>
      </c>
      <c r="P2">
        <f t="shared" ref="P2:P12" si="8">O2/1.2</f>
        <v>666.66666666666674</v>
      </c>
      <c r="Q2">
        <f t="shared" ref="Q2:Q12" si="9">P2/1.2</f>
        <v>555.55555555555566</v>
      </c>
      <c r="R2" s="2">
        <v>5200000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313.95000000000005</v>
      </c>
      <c r="C3" s="4">
        <f t="shared" ref="C3:C15" si="10">B3*1.2</f>
        <v>376.74000000000007</v>
      </c>
      <c r="D3" s="4">
        <f t="shared" si="2"/>
        <v>452.08800000000008</v>
      </c>
      <c r="E3" s="5">
        <f t="shared" si="3"/>
        <v>8000000</v>
      </c>
      <c r="F3" s="10">
        <f t="shared" si="4"/>
        <v>25482</v>
      </c>
      <c r="G3" s="10">
        <f t="shared" si="5"/>
        <v>21235</v>
      </c>
      <c r="H3" s="10">
        <f t="shared" si="6"/>
        <v>17696</v>
      </c>
      <c r="I3" s="4" t="e">
        <f>#REF!</f>
        <v>#REF!</v>
      </c>
      <c r="J3" s="4">
        <f t="shared" si="7"/>
        <v>0</v>
      </c>
      <c r="O3">
        <f>42*10.764</f>
        <v>452.08799999999997</v>
      </c>
      <c r="P3">
        <f t="shared" si="8"/>
        <v>376.74</v>
      </c>
      <c r="Q3">
        <f t="shared" si="9"/>
        <v>313.95000000000005</v>
      </c>
      <c r="R3" s="2">
        <v>8000000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573.33333333333337</v>
      </c>
      <c r="C4" s="4">
        <f t="shared" si="10"/>
        <v>688</v>
      </c>
      <c r="D4" s="4">
        <f t="shared" si="2"/>
        <v>825.6</v>
      </c>
      <c r="E4" s="5">
        <f t="shared" si="3"/>
        <v>5500000</v>
      </c>
      <c r="F4" s="10">
        <f t="shared" si="4"/>
        <v>9593</v>
      </c>
      <c r="G4" s="10">
        <f t="shared" si="5"/>
        <v>7994</v>
      </c>
      <c r="H4" s="10">
        <f t="shared" si="6"/>
        <v>6662</v>
      </c>
      <c r="I4" s="4" t="e">
        <f>#REF!</f>
        <v>#REF!</v>
      </c>
      <c r="J4" s="4">
        <f t="shared" si="7"/>
        <v>0</v>
      </c>
      <c r="O4">
        <v>0</v>
      </c>
      <c r="P4">
        <v>688</v>
      </c>
      <c r="Q4">
        <f t="shared" si="9"/>
        <v>573.33333333333337</v>
      </c>
      <c r="R4" s="2">
        <v>5500000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287.04000000000002</v>
      </c>
      <c r="C5" s="4">
        <f t="shared" si="10"/>
        <v>344.44800000000004</v>
      </c>
      <c r="D5" s="4">
        <f t="shared" si="2"/>
        <v>413.33760000000001</v>
      </c>
      <c r="E5" s="5">
        <f t="shared" si="3"/>
        <v>5300000</v>
      </c>
      <c r="F5" s="10">
        <f t="shared" si="4"/>
        <v>18464</v>
      </c>
      <c r="G5" s="10">
        <f t="shared" si="5"/>
        <v>15387</v>
      </c>
      <c r="H5" s="10">
        <f t="shared" si="6"/>
        <v>12822</v>
      </c>
      <c r="I5" s="4" t="e">
        <f>#REF!</f>
        <v>#REF!</v>
      </c>
      <c r="J5" s="4" t="str">
        <f t="shared" si="7"/>
        <v>06.10.2021</v>
      </c>
      <c r="O5">
        <v>0</v>
      </c>
      <c r="P5">
        <f>32*10.764</f>
        <v>344.44799999999998</v>
      </c>
      <c r="Q5">
        <f t="shared" si="9"/>
        <v>287.04000000000002</v>
      </c>
      <c r="R5" s="2">
        <v>5300000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287.04000000000002</v>
      </c>
      <c r="C6" s="4">
        <f t="shared" si="10"/>
        <v>344.44800000000004</v>
      </c>
      <c r="D6" s="4">
        <f t="shared" si="2"/>
        <v>413.33760000000001</v>
      </c>
      <c r="E6" s="5">
        <f t="shared" si="3"/>
        <v>3600000</v>
      </c>
      <c r="F6" s="10">
        <f t="shared" si="4"/>
        <v>12542</v>
      </c>
      <c r="G6" s="10">
        <f t="shared" si="5"/>
        <v>10452</v>
      </c>
      <c r="H6" s="10">
        <f t="shared" si="6"/>
        <v>8710</v>
      </c>
      <c r="I6" s="4" t="e">
        <f>#REF!</f>
        <v>#REF!</v>
      </c>
      <c r="J6" s="4" t="str">
        <f t="shared" si="7"/>
        <v>31.12.2019</v>
      </c>
      <c r="O6">
        <v>0</v>
      </c>
      <c r="P6">
        <f>32*10.764</f>
        <v>344.44799999999998</v>
      </c>
      <c r="Q6">
        <f t="shared" si="9"/>
        <v>287.04000000000002</v>
      </c>
      <c r="R6" s="2">
        <v>3600000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215.28000000000003</v>
      </c>
      <c r="C7" s="4">
        <f t="shared" si="10"/>
        <v>258.33600000000001</v>
      </c>
      <c r="D7" s="4">
        <f t="shared" si="2"/>
        <v>310.00319999999999</v>
      </c>
      <c r="E7" s="5">
        <f t="shared" si="3"/>
        <v>3600000</v>
      </c>
      <c r="F7" s="10">
        <f t="shared" si="4"/>
        <v>16722</v>
      </c>
      <c r="G7" s="15">
        <f t="shared" si="5"/>
        <v>13935</v>
      </c>
      <c r="H7" s="10">
        <f t="shared" si="6"/>
        <v>11613</v>
      </c>
      <c r="I7" s="4" t="e">
        <f>#REF!</f>
        <v>#REF!</v>
      </c>
      <c r="J7" s="4" t="str">
        <f t="shared" si="7"/>
        <v>20.06.2024</v>
      </c>
      <c r="O7">
        <v>0</v>
      </c>
      <c r="P7">
        <f>24*10.764</f>
        <v>258.33600000000001</v>
      </c>
      <c r="Q7">
        <f t="shared" si="9"/>
        <v>215.28000000000003</v>
      </c>
      <c r="R7" s="2">
        <v>3600000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287.04000000000002</v>
      </c>
      <c r="C8" s="4">
        <f t="shared" si="10"/>
        <v>344.44800000000004</v>
      </c>
      <c r="D8" s="4">
        <f t="shared" si="2"/>
        <v>413.33760000000001</v>
      </c>
      <c r="E8" s="5">
        <f t="shared" si="3"/>
        <v>3900000</v>
      </c>
      <c r="F8" s="10">
        <f t="shared" si="4"/>
        <v>13587</v>
      </c>
      <c r="G8" s="15">
        <f t="shared" si="5"/>
        <v>11322</v>
      </c>
      <c r="H8" s="10">
        <f t="shared" si="6"/>
        <v>9435</v>
      </c>
      <c r="I8" s="4" t="e">
        <f>#REF!</f>
        <v>#REF!</v>
      </c>
      <c r="J8" s="4" t="str">
        <f t="shared" si="7"/>
        <v>27.03.2024</v>
      </c>
      <c r="O8">
        <v>0</v>
      </c>
      <c r="P8">
        <f>32*10.764</f>
        <v>344.44799999999998</v>
      </c>
      <c r="Q8">
        <f t="shared" si="9"/>
        <v>287.04000000000002</v>
      </c>
      <c r="R8" s="2">
        <v>3900000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215.28000000000003</v>
      </c>
      <c r="C9" s="4">
        <f t="shared" si="10"/>
        <v>258.33600000000001</v>
      </c>
      <c r="D9" s="4">
        <f t="shared" si="2"/>
        <v>310.00319999999999</v>
      </c>
      <c r="E9" s="5">
        <f t="shared" si="3"/>
        <v>3200000</v>
      </c>
      <c r="F9" s="10">
        <f t="shared" si="4"/>
        <v>14864</v>
      </c>
      <c r="G9" s="15">
        <f t="shared" si="5"/>
        <v>12387</v>
      </c>
      <c r="H9" s="10">
        <f t="shared" si="6"/>
        <v>10322</v>
      </c>
      <c r="I9" s="4" t="e">
        <f>#REF!</f>
        <v>#REF!</v>
      </c>
      <c r="J9" s="4" t="str">
        <f t="shared" si="7"/>
        <v>06.03.2024</v>
      </c>
      <c r="O9">
        <v>0</v>
      </c>
      <c r="P9">
        <f>24*10.764</f>
        <v>258.33600000000001</v>
      </c>
      <c r="Q9">
        <f t="shared" si="9"/>
        <v>215.28000000000003</v>
      </c>
      <c r="R9" s="2">
        <v>3200000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400</v>
      </c>
      <c r="C10" s="4">
        <f t="shared" si="10"/>
        <v>480</v>
      </c>
      <c r="D10" s="4">
        <f t="shared" si="2"/>
        <v>576</v>
      </c>
      <c r="E10" s="5">
        <f t="shared" si="3"/>
        <v>4000000</v>
      </c>
      <c r="F10" s="10">
        <f t="shared" si="4"/>
        <v>10000</v>
      </c>
      <c r="G10" s="10">
        <f t="shared" si="5"/>
        <v>8333</v>
      </c>
      <c r="H10" s="10">
        <f t="shared" si="6"/>
        <v>6944</v>
      </c>
      <c r="I10" s="4" t="e">
        <f>#REF!</f>
        <v>#REF!</v>
      </c>
      <c r="J10" s="4">
        <f t="shared" si="7"/>
        <v>0</v>
      </c>
      <c r="O10">
        <v>0</v>
      </c>
      <c r="P10">
        <v>480</v>
      </c>
      <c r="Q10">
        <f t="shared" si="9"/>
        <v>400</v>
      </c>
      <c r="R10" s="2">
        <v>4000000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287.04000000000002</v>
      </c>
      <c r="C11" s="4">
        <f t="shared" si="10"/>
        <v>344.44800000000004</v>
      </c>
      <c r="D11" s="4">
        <f t="shared" si="2"/>
        <v>413.33760000000001</v>
      </c>
      <c r="E11" s="5">
        <f t="shared" si="3"/>
        <v>6000000</v>
      </c>
      <c r="F11" s="15">
        <f t="shared" si="4"/>
        <v>20903</v>
      </c>
      <c r="G11" s="15">
        <f t="shared" si="5"/>
        <v>17419</v>
      </c>
      <c r="H11" s="10">
        <f t="shared" si="6"/>
        <v>14516</v>
      </c>
      <c r="I11" s="4" t="e">
        <f>#REF!</f>
        <v>#REF!</v>
      </c>
      <c r="J11" s="4">
        <f t="shared" si="7"/>
        <v>0</v>
      </c>
      <c r="O11">
        <v>0</v>
      </c>
      <c r="P11">
        <f>32*10.764</f>
        <v>344.44799999999998</v>
      </c>
      <c r="Q11">
        <f t="shared" si="9"/>
        <v>287.04000000000002</v>
      </c>
      <c r="R11" s="2">
        <v>6000000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344</v>
      </c>
      <c r="J18">
        <f>32*10.764</f>
        <v>344.44799999999998</v>
      </c>
    </row>
    <row r="19" spans="7:24" x14ac:dyDescent="0.25">
      <c r="H19" t="s">
        <v>15</v>
      </c>
      <c r="I19">
        <v>11500</v>
      </c>
    </row>
    <row r="20" spans="7:24" x14ac:dyDescent="0.25">
      <c r="H20" t="s">
        <v>16</v>
      </c>
      <c r="I20">
        <f>I19*I18</f>
        <v>3956000</v>
      </c>
    </row>
    <row r="22" spans="7:24" x14ac:dyDescent="0.25">
      <c r="G22" s="6"/>
      <c r="H22" s="6"/>
      <c r="J22" t="s">
        <v>18</v>
      </c>
    </row>
    <row r="23" spans="7:24" x14ac:dyDescent="0.25">
      <c r="H23" t="s">
        <v>17</v>
      </c>
    </row>
    <row r="24" spans="7:24" x14ac:dyDescent="0.25">
      <c r="H24" t="s">
        <v>19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>
        <f>36*1.2</f>
        <v>43.199999999999996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2024-07-30T12:05:08Z</dcterms:modified>
</cp:coreProperties>
</file>