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1BCB4B7-9C72-45F3-A792-8DF5268BAFD8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5" l="1"/>
  <c r="E38" i="5"/>
  <c r="M16" i="5"/>
  <c r="L16" i="5"/>
  <c r="J9" i="5"/>
  <c r="I31" i="5" l="1"/>
  <c r="I32" i="5" l="1"/>
  <c r="H32" i="5" l="1"/>
  <c r="I36" i="5" l="1"/>
  <c r="G39" i="5" l="1"/>
  <c r="M39" i="5"/>
  <c r="G38" i="5"/>
  <c r="I35" i="5"/>
  <c r="J43" i="5"/>
  <c r="K43" i="5" s="1"/>
  <c r="G43" i="5"/>
  <c r="K42" i="5"/>
  <c r="J42" i="5"/>
  <c r="G42" i="5"/>
  <c r="L9" i="5"/>
  <c r="B18" i="5" l="1"/>
  <c r="B19" i="5" s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24" i="5" s="1"/>
  <c r="K40" i="5"/>
  <c r="L40" i="5"/>
  <c r="K39" i="5"/>
  <c r="B22" i="5" l="1"/>
  <c r="O40" i="5"/>
  <c r="B20" i="5"/>
  <c r="B21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<sst xmlns="http://schemas.openxmlformats.org/spreadsheetml/2006/main" count="28" uniqueCount="28">
  <si>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</si>
  <si>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</si>
  <si>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</si>
  <si>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</si>
  <si>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</si>
  <si>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</si>
  <si>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</si>
  <si>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</si>
  <si>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</si>
  <si>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</si>
  <si>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</si>
  <si>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</si>
  <si>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</si>
  <si>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</si>
  <si>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</si>
  <si>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</si>
  <si>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</si>
  <si>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</si>
  <si>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</si>
  <si>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</si>
  <si>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</si>
  <si>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</si>
  <si>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</si>
  <si>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</si>
  <si>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</si>
  <si>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Built up area</t>
  </si>
  <si>
    <t>SBA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</si>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</sst>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332267</xdr:colOff>
      <xdr:row>44</xdr:row>
      <xdr:rowOff>65619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522FE7-99DF-4D84-BB1D-70BADD273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6667" cy="8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265600</xdr:colOff>
      <xdr:row>44</xdr:row>
      <xdr:rowOff>46571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7B28A4-A18C-4FD5-BC4B-3653AB119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0000" cy="84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20</xdr:col>
      <xdr:colOff>379809</xdr:colOff>
      <xdr:row>41</xdr:row>
      <xdr:rowOff>180048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69050-8D75-4873-93B8-7441EF14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571500"/>
          <a:ext cx="9523809" cy="74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topLeftCell="A4" workbookViewId="0">
      <selection activeCell="G26" sqref="G26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3" x14ac:dyDescent="0.25">
      <c r="A3" s="2"/>
      <c r="B3" s="2"/>
      <c r="C3" s="2"/>
      <c r="D3" s="11"/>
    </row>
    <row r="4" spans="1:13" ht="16.5" x14ac:dyDescent="0.3">
      <c r="A4" s="16"/>
      <c r="B4" s="17"/>
      <c r="C4" s="17"/>
      <c r="D4" s="17"/>
    </row>
    <row r="5" spans="1:13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3" ht="16.5" x14ac:dyDescent="0.3">
      <c r="A6" s="3" t="s">
        <v>5</v>
      </c>
      <c r="B6" s="3">
        <v>2008</v>
      </c>
      <c r="C6" s="3"/>
      <c r="D6" s="2"/>
      <c r="I6" s="2">
        <v>2008</v>
      </c>
      <c r="J6" s="2">
        <v>2024</v>
      </c>
      <c r="K6" s="2">
        <f>J6-I6</f>
        <v>16</v>
      </c>
      <c r="L6" s="2">
        <f>K6-60</f>
        <v>-44</v>
      </c>
    </row>
    <row r="7" spans="1:13" ht="16.5" x14ac:dyDescent="0.3">
      <c r="A7" s="3" t="s">
        <v>6</v>
      </c>
      <c r="B7" s="3">
        <f>B5-B6</f>
        <v>16</v>
      </c>
      <c r="C7" s="3"/>
      <c r="D7" s="2"/>
      <c r="I7" s="2"/>
      <c r="J7" s="2"/>
      <c r="K7" s="2"/>
    </row>
    <row r="8" spans="1:13" ht="16.5" x14ac:dyDescent="0.3">
      <c r="A8" s="3"/>
      <c r="B8" s="3">
        <f>B7-60</f>
        <v>-44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3" ht="16.5" x14ac:dyDescent="0.3">
      <c r="A9" s="3" t="s">
        <v>7</v>
      </c>
      <c r="B9" s="5">
        <f>492*2500</f>
        <v>1230000</v>
      </c>
      <c r="C9" s="5"/>
      <c r="D9" s="4"/>
      <c r="H9" s="9"/>
      <c r="I9" s="10"/>
      <c r="J9" s="10">
        <f>45.73*10.764</f>
        <v>492.23771999999991</v>
      </c>
      <c r="K9" s="10"/>
      <c r="L9">
        <f>L8/10.764</f>
        <v>2810.2935711631367</v>
      </c>
    </row>
    <row r="10" spans="1:13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3" ht="16.5" x14ac:dyDescent="0.3">
      <c r="A11" s="3"/>
      <c r="B11" s="3"/>
      <c r="C11" s="3"/>
      <c r="D11" s="2"/>
      <c r="H11" s="9"/>
      <c r="I11" s="10"/>
      <c r="J11" s="10"/>
      <c r="K11" s="10"/>
    </row>
    <row r="12" spans="1:13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3" ht="16.5" x14ac:dyDescent="0.3">
      <c r="A13" s="3" t="s">
        <v>10</v>
      </c>
      <c r="B13" s="3">
        <f>B12*B7/60</f>
        <v>24</v>
      </c>
      <c r="C13" s="3"/>
      <c r="D13" s="2"/>
    </row>
    <row r="14" spans="1:13" ht="16.5" x14ac:dyDescent="0.3">
      <c r="A14" s="3"/>
      <c r="B14" s="6">
        <f>B13%</f>
        <v>0.24</v>
      </c>
      <c r="C14" s="6"/>
      <c r="D14" s="12"/>
    </row>
    <row r="15" spans="1:13" ht="16.5" x14ac:dyDescent="0.3">
      <c r="A15" s="3" t="s">
        <v>11</v>
      </c>
      <c r="B15" s="5">
        <f>ROUND((B9*B14),0)</f>
        <v>295200</v>
      </c>
      <c r="C15" s="5"/>
      <c r="D15" s="5"/>
      <c r="I15" t="s">
        <v>24</v>
      </c>
      <c r="J15" t="s">
        <v>27</v>
      </c>
    </row>
    <row r="16" spans="1:13" ht="16.5" x14ac:dyDescent="0.3">
      <c r="A16" s="3" t="s">
        <v>2</v>
      </c>
      <c r="B16" s="5">
        <v>492</v>
      </c>
      <c r="C16" s="5"/>
      <c r="D16" s="4"/>
      <c r="H16" s="9"/>
      <c r="I16" s="10">
        <v>347</v>
      </c>
      <c r="J16">
        <v>17</v>
      </c>
      <c r="L16">
        <f>I16+J16</f>
        <v>364</v>
      </c>
      <c r="M16">
        <f>J9/L16</f>
        <v>1.3523014285714283</v>
      </c>
    </row>
    <row r="17" spans="1:10" ht="16.5" x14ac:dyDescent="0.3">
      <c r="A17" s="3" t="s">
        <v>22</v>
      </c>
      <c r="B17" s="3">
        <v>8800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4329600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4034400</v>
      </c>
      <c r="C19" s="8"/>
      <c r="D19" s="13"/>
    </row>
    <row r="20" spans="1:10" ht="16.5" x14ac:dyDescent="0.3">
      <c r="A20" s="7" t="s">
        <v>14</v>
      </c>
      <c r="B20" s="8">
        <f>B19*0.9</f>
        <v>3630960</v>
      </c>
      <c r="C20" s="8"/>
      <c r="D20" s="13"/>
    </row>
    <row r="21" spans="1:10" ht="16.5" x14ac:dyDescent="0.3">
      <c r="A21" s="7" t="s">
        <v>15</v>
      </c>
      <c r="B21" s="8">
        <f>B19*0.8</f>
        <v>3227520</v>
      </c>
      <c r="C21" s="8"/>
      <c r="D21" s="13"/>
    </row>
    <row r="22" spans="1:10" ht="16.5" x14ac:dyDescent="0.3">
      <c r="A22" s="7" t="s">
        <v>16</v>
      </c>
      <c r="B22" s="8">
        <f>B19*0.025/12</f>
        <v>8405</v>
      </c>
      <c r="C22" s="8"/>
      <c r="D22" s="13"/>
    </row>
    <row r="24" spans="1:10" x14ac:dyDescent="0.25">
      <c r="B24" s="1">
        <f>B19/492</f>
        <v>8200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C30" t="s">
        <v>26</v>
      </c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560</v>
      </c>
      <c r="E31" s="18"/>
      <c r="F31" s="2">
        <v>4850000</v>
      </c>
      <c r="G31" s="2" t="e">
        <f t="shared" ref="G31:G36" si="0">F31/E31</f>
        <v>#DIV/0!</v>
      </c>
      <c r="H31" s="2">
        <f t="shared" ref="H31:H36" si="1">F31/D31</f>
        <v>8660.7142857142862</v>
      </c>
      <c r="I31" s="2" t="e">
        <f>F31/C31</f>
        <v>#DIV/0!</v>
      </c>
    </row>
    <row r="32" spans="1:10" x14ac:dyDescent="0.25">
      <c r="D32" s="2">
        <v>625</v>
      </c>
      <c r="E32" s="18"/>
      <c r="F32" s="2">
        <v>4500000</v>
      </c>
      <c r="G32" s="2" t="e">
        <f t="shared" si="0"/>
        <v>#DIV/0!</v>
      </c>
      <c r="H32" s="2">
        <f t="shared" si="1"/>
        <v>7200</v>
      </c>
      <c r="I32" s="2" t="e">
        <f t="shared" ref="I32:I36" si="2">D32/E32</f>
        <v>#DIV/0!</v>
      </c>
    </row>
    <row r="33" spans="4:15" x14ac:dyDescent="0.25">
      <c r="D33" s="2">
        <v>850</v>
      </c>
      <c r="E33" s="18">
        <v>530</v>
      </c>
      <c r="F33" s="4">
        <v>6200000</v>
      </c>
      <c r="G33" s="2">
        <f t="shared" si="0"/>
        <v>11698.113207547171</v>
      </c>
      <c r="H33" s="2">
        <f t="shared" si="1"/>
        <v>7294.1176470588234</v>
      </c>
      <c r="I33" s="2">
        <f t="shared" si="2"/>
        <v>1.6037735849056605</v>
      </c>
      <c r="M33" s="1"/>
    </row>
    <row r="34" spans="4:15" x14ac:dyDescent="0.25">
      <c r="D34" s="2"/>
      <c r="E34" s="18"/>
      <c r="F34" s="4">
        <v>10500000</v>
      </c>
      <c r="G34" s="2" t="e">
        <f t="shared" si="0"/>
        <v>#DIV/0!</v>
      </c>
      <c r="H34" s="2" t="e">
        <f t="shared" si="1"/>
        <v>#DIV/0!</v>
      </c>
      <c r="I34" s="2" t="e">
        <f t="shared" si="2"/>
        <v>#DIV/0!</v>
      </c>
    </row>
    <row r="35" spans="4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 t="shared" si="2"/>
        <v>#DIV/0!</v>
      </c>
      <c r="M35" s="1"/>
    </row>
    <row r="36" spans="4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5" x14ac:dyDescent="0.25">
      <c r="E37" t="s">
        <v>21</v>
      </c>
    </row>
    <row r="38" spans="4:15" x14ac:dyDescent="0.25">
      <c r="E38">
        <f>62.26*10.764</f>
        <v>670.16663999999992</v>
      </c>
      <c r="F38">
        <v>5700000</v>
      </c>
      <c r="G38" s="2">
        <f>F38/E38</f>
        <v>8505.3472670618175</v>
      </c>
      <c r="H38">
        <v>455000</v>
      </c>
      <c r="I38">
        <v>30000</v>
      </c>
      <c r="J38" s="2">
        <f t="shared" ref="J38:J43" si="3">I38+H38+F38</f>
        <v>6185000</v>
      </c>
      <c r="K38" s="2">
        <f>J38/E38</f>
        <v>9229.0478678556738</v>
      </c>
      <c r="L38" s="4">
        <f>J38/719</f>
        <v>8602.2253129346318</v>
      </c>
      <c r="M38" s="2"/>
    </row>
    <row r="39" spans="4:15" x14ac:dyDescent="0.25">
      <c r="F39">
        <v>5342000</v>
      </c>
      <c r="G39" s="2" t="e">
        <f>F39/E39</f>
        <v>#DIV/0!</v>
      </c>
      <c r="H39">
        <v>948000</v>
      </c>
      <c r="I39">
        <v>30000</v>
      </c>
      <c r="J39" s="2">
        <f t="shared" si="3"/>
        <v>6320000</v>
      </c>
      <c r="K39" s="2" t="e">
        <f t="shared" ref="K39:K43" si="4">J39/E39</f>
        <v>#DIV/0!</v>
      </c>
      <c r="L39" s="4" t="e">
        <f>J39/D39</f>
        <v>#DIV/0!</v>
      </c>
      <c r="M39" s="2" t="e">
        <f>F39/D39</f>
        <v>#DIV/0!</v>
      </c>
    </row>
    <row r="40" spans="4:15" x14ac:dyDescent="0.25">
      <c r="D40" s="2"/>
      <c r="E40" s="2"/>
      <c r="F40" s="2">
        <v>11451000</v>
      </c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11650500</v>
      </c>
      <c r="K40" s="2" t="e">
        <f t="shared" si="4"/>
        <v>#DIV/0!</v>
      </c>
      <c r="L40" s="2" t="e">
        <f>J40/D40</f>
        <v>#DIV/0!</v>
      </c>
      <c r="M40" s="2"/>
      <c r="O40" s="1" t="e">
        <f>B24/G40</f>
        <v>#DIV/0!</v>
      </c>
    </row>
    <row r="41" spans="4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4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4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F4" sqref="F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2024-07-30T05:45:56Z</dcterms:modified>
</cp:coreProperties>
</file>