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Nagaja Bhadra Devadiga\"/>
    </mc:Choice>
  </mc:AlternateContent>
  <xr:revisionPtr revIDLastSave="0" documentId="13_ncr:1_{9A27DA9C-D5C6-4733-925B-1EE7865CDD3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" i="4" l="1"/>
  <c r="P3" i="4"/>
  <c r="V7" i="4" l="1"/>
  <c r="U7" i="4"/>
  <c r="Q7" i="4"/>
  <c r="S7" i="4"/>
  <c r="H20" i="4"/>
  <c r="P22" i="4"/>
  <c r="H29" i="4"/>
  <c r="I1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<sst xmlns="http://schemas.openxmlformats.org/spreadsheetml/2006/main" count="150" uniqueCount="27">
  <si>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</si>
  <si>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</si>
  <si>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</si>
  <si>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</si>
  <si>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</si>
  <si>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</si>
  <si>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</si>
  <si>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</si>
  <si>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</si>
  <si>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</si>
  <si>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</si>
  <si>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</si>
  <si>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</si>
  <si>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602, 6th Floor, Saii Datt Arcade, Plot No. 6, Sector 18, Village - Kamothe, Kamothe,</t>
  </si>
  <si>
    <t>ca</t>
  </si>
  <si>
    <t>rate</t>
  </si>
  <si>
    <t>fmv</t>
  </si>
  <si>
    <t>agreemetn  - 05.02.2014</t>
  </si>
  <si>
    <t>av</t>
  </si>
  <si>
    <t>sd</t>
  </si>
  <si>
    <t>rd</t>
  </si>
  <si>
    <t>bv</t>
  </si>
  <si>
    <t>ls - 55 lakhs</t>
  </si>
  <si>
    <t>mca</t>
  </si>
  <si>
    <t>bal</t>
  </si>
  <si>
    <t>10.01.23</t>
  </si>
  <si>
    <t>oc- 2014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</si>
</sst>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46</xdr:row>
      <xdr:rowOff>86896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35731-EF80-4781-9174-116372B6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353750</xdr:colOff>
      <xdr:row>46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5FAA3-6CC4-464E-9117-AC504D080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97750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33BAD-7813-42F7-A084-D6202F182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DDF8D-5C7D-4F48-9AE7-2287F2D19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544192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BEAEF-1E7C-4CE0-9F2D-2DBD4D96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78592" cy="8287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571500</xdr:colOff>
      <xdr:row>45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57C75-D920-47F7-935E-819342ED6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49900" cy="8658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0B33A-6632-47E4-9805-2D17DA95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423</v>
      </c>
      <c r="C2" s="4">
        <f>B2*1.2</f>
        <v>507.59999999999997</v>
      </c>
      <c r="D2" s="4">
        <f t="shared" ref="D2:D13" si="2">C2*1.2</f>
        <v>609.11999999999989</v>
      </c>
      <c r="E2" s="16">
        <f t="shared" ref="E2:E13" si="3">R2</f>
        <v>5600000</v>
      </c>
      <c r="F2" s="10">
        <f t="shared" ref="F2:F13" si="4">ROUND((E2/B2),0)</f>
        <v>13239</v>
      </c>
      <c r="G2" s="10">
        <f t="shared" ref="G2:G13" si="5">ROUND((E2/C2),0)</f>
        <v>11032</v>
      </c>
      <c r="H2" s="10">
        <f t="shared" ref="H2:H13" si="6">ROUND((E2/D2),0)</f>
        <v>9194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423</v>
      </c>
      <c r="R2" s="2">
        <v>5600000</v>
      </c>
      <c r="S2" s="8"/>
      <c r="T2" s="8"/>
    </row>
    <row r="3" spans="1:23" x14ac:dyDescent="0.25">
      <c r="A3" s="4">
        <f t="shared" si="0"/>
        <v>0</v>
      </c>
      <c r="B3" s="4">
        <f t="shared" si="1"/>
        <v>381.94444444444451</v>
      </c>
      <c r="C3" s="4">
        <f t="shared" ref="C3:C15" si="9">B3*1.2</f>
        <v>458.33333333333343</v>
      </c>
      <c r="D3" s="4">
        <f t="shared" si="2"/>
        <v>550.00000000000011</v>
      </c>
      <c r="E3" s="16">
        <f t="shared" si="3"/>
        <v>5500000</v>
      </c>
      <c r="F3" s="10">
        <f t="shared" si="4"/>
        <v>14400</v>
      </c>
      <c r="G3" s="10">
        <f t="shared" si="5"/>
        <v>12000</v>
      </c>
      <c r="H3" s="10">
        <f t="shared" si="6"/>
        <v>10000</v>
      </c>
      <c r="I3" s="4" t="e">
        <f>#REF!</f>
        <v>#REF!</v>
      </c>
      <c r="J3" s="4">
        <f t="shared" si="7"/>
        <v>0</v>
      </c>
      <c r="O3">
        <v>550</v>
      </c>
      <c r="P3">
        <f t="shared" si="8"/>
        <v>458.33333333333337</v>
      </c>
      <c r="Q3">
        <f t="shared" ref="Q3:Q12" si="10">P3/1.2</f>
        <v>381.94444444444451</v>
      </c>
      <c r="R3" s="2">
        <v>5500000</v>
      </c>
      <c r="S3" s="8"/>
      <c r="T3" s="8"/>
    </row>
    <row r="4" spans="1:23" x14ac:dyDescent="0.25">
      <c r="A4" s="4">
        <f t="shared" si="0"/>
        <v>0</v>
      </c>
      <c r="B4" s="4">
        <f t="shared" si="1"/>
        <v>399.3055555555556</v>
      </c>
      <c r="C4" s="4">
        <f t="shared" si="9"/>
        <v>479.16666666666669</v>
      </c>
      <c r="D4" s="4">
        <f t="shared" si="2"/>
        <v>575</v>
      </c>
      <c r="E4" s="16">
        <f t="shared" si="3"/>
        <v>4500000</v>
      </c>
      <c r="F4" s="10">
        <f t="shared" si="4"/>
        <v>11270</v>
      </c>
      <c r="G4" s="10">
        <f t="shared" si="5"/>
        <v>9391</v>
      </c>
      <c r="H4" s="10">
        <f t="shared" si="6"/>
        <v>7826</v>
      </c>
      <c r="I4" s="4" t="e">
        <f>#REF!</f>
        <v>#REF!</v>
      </c>
      <c r="J4" s="4">
        <f t="shared" si="7"/>
        <v>0</v>
      </c>
      <c r="O4">
        <v>575</v>
      </c>
      <c r="P4">
        <f t="shared" si="8"/>
        <v>479.16666666666669</v>
      </c>
      <c r="Q4">
        <f t="shared" si="10"/>
        <v>399.3055555555556</v>
      </c>
      <c r="R4" s="2">
        <v>4500000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16">
        <f t="shared" si="3"/>
        <v>4600000</v>
      </c>
      <c r="F5" s="10">
        <f t="shared" si="4"/>
        <v>11220</v>
      </c>
      <c r="G5" s="10">
        <f t="shared" si="5"/>
        <v>9350</v>
      </c>
      <c r="H5" s="10">
        <f t="shared" si="6"/>
        <v>7791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4600000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410</v>
      </c>
      <c r="C6" s="4">
        <f t="shared" si="9"/>
        <v>492</v>
      </c>
      <c r="D6" s="4">
        <f t="shared" si="2"/>
        <v>590.4</v>
      </c>
      <c r="E6" s="16">
        <f t="shared" si="3"/>
        <v>5800000</v>
      </c>
      <c r="F6" s="15">
        <f t="shared" si="4"/>
        <v>14146</v>
      </c>
      <c r="G6" s="10">
        <f t="shared" si="5"/>
        <v>11789</v>
      </c>
      <c r="H6" s="10">
        <f t="shared" si="6"/>
        <v>9824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410</v>
      </c>
      <c r="R6" s="2">
        <v>5800000</v>
      </c>
      <c r="S6" s="8"/>
      <c r="T6" s="8"/>
    </row>
    <row r="7" spans="1:23" x14ac:dyDescent="0.25">
      <c r="A7" s="4">
        <f t="shared" si="0"/>
        <v>0</v>
      </c>
      <c r="B7" s="4">
        <f t="shared" si="1"/>
        <v>405.97502399999996</v>
      </c>
      <c r="C7" s="4">
        <f t="shared" si="9"/>
        <v>487.17002879999995</v>
      </c>
      <c r="D7" s="4">
        <f t="shared" si="2"/>
        <v>584.60403455999995</v>
      </c>
      <c r="E7" s="16">
        <f t="shared" si="3"/>
        <v>4500000</v>
      </c>
      <c r="F7" s="15">
        <f t="shared" si="4"/>
        <v>11084</v>
      </c>
      <c r="G7" s="10">
        <f t="shared" si="5"/>
        <v>9237</v>
      </c>
      <c r="H7" s="10">
        <f t="shared" si="6"/>
        <v>7698</v>
      </c>
      <c r="I7" s="4" t="e">
        <f>#REF!</f>
        <v>#REF!</v>
      </c>
      <c r="J7" s="4">
        <f t="shared" si="7"/>
        <v>37.716000000000001</v>
      </c>
      <c r="O7">
        <v>0</v>
      </c>
      <c r="P7">
        <f t="shared" si="8"/>
        <v>0</v>
      </c>
      <c r="Q7">
        <f>S7*10.764</f>
        <v>405.97502399999996</v>
      </c>
      <c r="R7" s="2">
        <v>4500000</v>
      </c>
      <c r="S7" s="8">
        <f>36.116+1.6</f>
        <v>37.716000000000001</v>
      </c>
      <c r="T7" s="8" t="s">
        <v>25</v>
      </c>
      <c r="U7" s="2">
        <f>R7+315000+30000</f>
        <v>4845000</v>
      </c>
      <c r="V7">
        <f>U7/Q7</f>
        <v>11934.231697957854</v>
      </c>
      <c r="W7">
        <f>V7*1.2</f>
        <v>14321.078037549423</v>
      </c>
    </row>
    <row r="8" spans="1:23" x14ac:dyDescent="0.25">
      <c r="A8" s="4">
        <f t="shared" si="0"/>
        <v>0</v>
      </c>
      <c r="B8" s="4">
        <f t="shared" si="1"/>
        <v>420</v>
      </c>
      <c r="C8" s="4">
        <f t="shared" si="9"/>
        <v>504</v>
      </c>
      <c r="D8" s="4">
        <f t="shared" si="2"/>
        <v>604.79999999999995</v>
      </c>
      <c r="E8" s="16">
        <f t="shared" si="3"/>
        <v>6000000</v>
      </c>
      <c r="F8" s="15">
        <f t="shared" si="4"/>
        <v>14286</v>
      </c>
      <c r="G8" s="10">
        <f t="shared" si="5"/>
        <v>11905</v>
      </c>
      <c r="H8" s="10">
        <f t="shared" si="6"/>
        <v>9921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420</v>
      </c>
      <c r="R8" s="2">
        <v>6000000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390</v>
      </c>
      <c r="I18">
        <f>36.19*10.764</f>
        <v>389.54915999999997</v>
      </c>
    </row>
    <row r="19" spans="7:24" x14ac:dyDescent="0.25">
      <c r="G19" t="s">
        <v>15</v>
      </c>
      <c r="H19">
        <v>13500</v>
      </c>
    </row>
    <row r="20" spans="7:24" x14ac:dyDescent="0.25">
      <c r="G20" t="s">
        <v>16</v>
      </c>
      <c r="H20">
        <f>H19*H18</f>
        <v>5265000</v>
      </c>
      <c r="O20" t="s">
        <v>23</v>
      </c>
      <c r="P20">
        <v>329</v>
      </c>
    </row>
    <row r="21" spans="7:24" x14ac:dyDescent="0.25">
      <c r="O21" t="s">
        <v>24</v>
      </c>
      <c r="P21">
        <v>35</v>
      </c>
    </row>
    <row r="22" spans="7:24" x14ac:dyDescent="0.25">
      <c r="G22" s="6"/>
      <c r="H22" s="6"/>
      <c r="P22">
        <f>P21+P20</f>
        <v>364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J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3452600</v>
      </c>
      <c r="J26" t="s">
        <v>26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172700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SUM(H26:H28)</f>
        <v>3655300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2024-07-29T05:04:16Z</dcterms:modified>
</cp:coreProperties>
</file>