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Kopri\Bahubali Nemchand Shah\"/>
    </mc:Choice>
  </mc:AlternateContent>
  <xr:revisionPtr revIDLastSave="0" documentId="13_ncr:1_{365303EB-9DBD-48FB-9937-8335DE2227F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8" i="4" l="1"/>
  <c r="T8" i="4" l="1"/>
  <c r="S8" i="4"/>
  <c r="I20" i="4"/>
  <c r="U23" i="4"/>
  <c r="U22" i="4"/>
  <c r="U21" i="4"/>
  <c r="Q26" i="4"/>
  <c r="Q25" i="4"/>
  <c r="Q24" i="4"/>
  <c r="Q23" i="4"/>
  <c r="Q22" i="4"/>
  <c r="Q21" i="4"/>
  <c r="Q12" i="4" l="1"/>
  <c r="P12" i="4"/>
  <c r="P11" i="4"/>
  <c r="Q10" i="4"/>
  <c r="Q9" i="4"/>
  <c r="P8" i="4"/>
  <c r="P7" i="4"/>
  <c r="Q6" i="4"/>
  <c r="Q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<sst xmlns="http://schemas.openxmlformats.org/spreadsheetml/2006/main" count="24" uniqueCount="21">
  <si>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</si>
  <si>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</si>
  <si>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</si>
  <si>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</si>
  <si>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</si>
  <si>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</si>
  <si>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</si>
  <si>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</si>
  <si>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</si>
  <si>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</si>
  <si>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</si>
  <si>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</si>
  <si>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</si>
  <si>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No. 1, Ground Floor, Mulund Hemant Co.-Op. Hsg. Soc. Ltd., Jawaharlal Nehru Road , mulund west</t>
  </si>
  <si>
    <t>ca</t>
  </si>
  <si>
    <t>area as per plan</t>
  </si>
  <si>
    <t>mca</t>
  </si>
  <si>
    <t>55000 to 60000 on ca</t>
  </si>
  <si>
    <t>rate</t>
  </si>
  <si>
    <t>fmv</t>
  </si>
  <si>
    <t>12.09.2023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</si>
</sst>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49</xdr:row>
      <xdr:rowOff>115555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212614-BF32-46BF-A4FF-3B81425C0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9928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47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95783-1AF6-40EF-883D-446FE33F8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764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306034</xdr:colOff>
      <xdr:row>50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951E6B-E4BD-4658-B8EB-A2F326949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0434" cy="8487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65157B-0A88-48FD-BC17-07A6DADA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49</xdr:row>
      <xdr:rowOff>182230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ECB3DA-89DA-4515-B49C-0570B2AE2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992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353665</xdr:colOff>
      <xdr:row>53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A80D8A-1801-4012-AC03-12F0C9237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88065" cy="8811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8666A4-47AA-4487-B43E-16CC89305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70172E-95D7-440F-A0BF-4ADE754A9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7BBEE2-5445-4AAB-8178-E614E5CF4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9642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48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04F174-92A4-47FD-8660-0E3D7CA9F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9059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W8" sqref="W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" customWidth="1"/>
    <col min="21" max="21" width="11.57031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166.66666666666669</v>
      </c>
      <c r="C2" s="4">
        <f>B2*1.2</f>
        <v>200.00000000000003</v>
      </c>
      <c r="D2" s="4">
        <f t="shared" ref="D2:D13" si="2">C2*1.2</f>
        <v>240.00000000000003</v>
      </c>
      <c r="E2" s="5">
        <f t="shared" ref="E2:E13" si="3">R2</f>
        <v>12000000</v>
      </c>
      <c r="F2" s="10">
        <f t="shared" ref="F2:F13" si="4">ROUND((E2/B2),0)</f>
        <v>72000</v>
      </c>
      <c r="G2" s="10">
        <f t="shared" ref="G2:G13" si="5">ROUND((E2/C2),0)</f>
        <v>60000</v>
      </c>
      <c r="H2" s="10">
        <f t="shared" ref="H2:H13" si="6">ROUND((E2/D2),0)</f>
        <v>50000</v>
      </c>
      <c r="I2" s="10" t="e">
        <f>#REF!</f>
        <v>#REF!</v>
      </c>
      <c r="J2" s="4">
        <f t="shared" ref="J2:J13" si="7">S2</f>
        <v>0</v>
      </c>
      <c r="O2">
        <v>0</v>
      </c>
      <c r="P2">
        <v>200</v>
      </c>
      <c r="Q2">
        <f t="shared" ref="Q2:Q12" si="8">P2/1.2</f>
        <v>166.66666666666669</v>
      </c>
      <c r="R2" s="2">
        <v>12000000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418</v>
      </c>
      <c r="C3" s="4">
        <f t="shared" ref="C3:C15" si="9">B3*1.2</f>
        <v>501.59999999999997</v>
      </c>
      <c r="D3" s="4">
        <f t="shared" si="2"/>
        <v>601.91999999999996</v>
      </c>
      <c r="E3" s="5">
        <f t="shared" si="3"/>
        <v>30000000</v>
      </c>
      <c r="F3" s="10">
        <f t="shared" si="4"/>
        <v>71770</v>
      </c>
      <c r="G3" s="10">
        <f t="shared" si="5"/>
        <v>59809</v>
      </c>
      <c r="H3" s="10">
        <f t="shared" si="6"/>
        <v>49841</v>
      </c>
      <c r="I3" s="10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418</v>
      </c>
      <c r="R3" s="2">
        <v>30000000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300</v>
      </c>
      <c r="C4" s="4">
        <f t="shared" si="9"/>
        <v>360</v>
      </c>
      <c r="D4" s="4">
        <f t="shared" si="2"/>
        <v>432</v>
      </c>
      <c r="E4" s="5">
        <f t="shared" si="3"/>
        <v>18000000</v>
      </c>
      <c r="F4" s="10">
        <f t="shared" si="4"/>
        <v>60000</v>
      </c>
      <c r="G4" s="10">
        <f t="shared" si="5"/>
        <v>50000</v>
      </c>
      <c r="H4" s="10">
        <f t="shared" si="6"/>
        <v>41667</v>
      </c>
      <c r="I4" s="10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300</v>
      </c>
      <c r="R4" s="2">
        <v>18000000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330</v>
      </c>
      <c r="C5" s="4">
        <f t="shared" si="9"/>
        <v>396</v>
      </c>
      <c r="D5" s="4">
        <f t="shared" si="2"/>
        <v>475.2</v>
      </c>
      <c r="E5" s="5">
        <f t="shared" si="3"/>
        <v>20000000</v>
      </c>
      <c r="F5" s="10">
        <f t="shared" si="4"/>
        <v>60606</v>
      </c>
      <c r="G5" s="10">
        <f t="shared" si="5"/>
        <v>50505</v>
      </c>
      <c r="H5" s="10">
        <f t="shared" si="6"/>
        <v>42088</v>
      </c>
      <c r="I5" s="10" t="e">
        <f>#REF!</f>
        <v>#REF!</v>
      </c>
      <c r="J5" s="4">
        <f t="shared" si="7"/>
        <v>0</v>
      </c>
      <c r="O5">
        <v>0</v>
      </c>
      <c r="P5">
        <v>396</v>
      </c>
      <c r="Q5">
        <f t="shared" si="8"/>
        <v>330</v>
      </c>
      <c r="R5" s="2">
        <v>20000000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295</v>
      </c>
      <c r="C6" s="4">
        <f t="shared" si="9"/>
        <v>354</v>
      </c>
      <c r="D6" s="4">
        <f t="shared" si="2"/>
        <v>424.8</v>
      </c>
      <c r="E6" s="5">
        <f t="shared" si="3"/>
        <v>25000000</v>
      </c>
      <c r="F6" s="10">
        <f t="shared" si="4"/>
        <v>84746</v>
      </c>
      <c r="G6" s="10">
        <f t="shared" si="5"/>
        <v>70621</v>
      </c>
      <c r="H6" s="10">
        <f t="shared" si="6"/>
        <v>58851</v>
      </c>
      <c r="I6" s="10" t="e">
        <f>#REF!</f>
        <v>#REF!</v>
      </c>
      <c r="J6" s="4">
        <f t="shared" si="7"/>
        <v>0</v>
      </c>
      <c r="O6">
        <v>0</v>
      </c>
      <c r="P6">
        <v>354</v>
      </c>
      <c r="Q6">
        <f t="shared" si="8"/>
        <v>295</v>
      </c>
      <c r="R6" s="2">
        <v>25000000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293.43</v>
      </c>
      <c r="C7" s="4">
        <f t="shared" si="9"/>
        <v>352.11599999999999</v>
      </c>
      <c r="D7" s="4">
        <f t="shared" si="2"/>
        <v>422.53919999999999</v>
      </c>
      <c r="E7" s="5">
        <f t="shared" si="3"/>
        <v>6100000</v>
      </c>
      <c r="F7" s="10">
        <f t="shared" si="4"/>
        <v>20789</v>
      </c>
      <c r="G7" s="10">
        <f t="shared" si="5"/>
        <v>17324</v>
      </c>
      <c r="H7" s="10">
        <f t="shared" si="6"/>
        <v>14437</v>
      </c>
      <c r="I7" s="10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293.43</v>
      </c>
      <c r="R7" s="2">
        <v>6100000</v>
      </c>
      <c r="S7" s="8"/>
      <c r="T7" s="8"/>
    </row>
    <row r="8" spans="1:22" x14ac:dyDescent="0.25">
      <c r="A8" s="4">
        <f t="shared" si="0"/>
        <v>0</v>
      </c>
      <c r="B8" s="4">
        <f t="shared" si="1"/>
        <v>140</v>
      </c>
      <c r="C8" s="4">
        <f t="shared" si="9"/>
        <v>168</v>
      </c>
      <c r="D8" s="4">
        <f t="shared" si="2"/>
        <v>201.6</v>
      </c>
      <c r="E8" s="5">
        <f t="shared" si="3"/>
        <v>5000000</v>
      </c>
      <c r="F8" s="15">
        <f t="shared" si="4"/>
        <v>35714</v>
      </c>
      <c r="G8" s="10">
        <f t="shared" si="5"/>
        <v>29762</v>
      </c>
      <c r="H8" s="10">
        <f t="shared" si="6"/>
        <v>24802</v>
      </c>
      <c r="I8" s="10" t="e">
        <f>#REF!</f>
        <v>#REF!</v>
      </c>
      <c r="J8" s="4">
        <f t="shared" si="7"/>
        <v>5330000</v>
      </c>
      <c r="O8">
        <v>0</v>
      </c>
      <c r="P8">
        <f t="shared" si="10"/>
        <v>0</v>
      </c>
      <c r="Q8">
        <v>140</v>
      </c>
      <c r="R8" s="2">
        <v>5000000</v>
      </c>
      <c r="S8" s="16">
        <f>R8+300000+30000</f>
        <v>5330000</v>
      </c>
      <c r="T8" s="8">
        <f>S8/Q8</f>
        <v>38071.428571428572</v>
      </c>
      <c r="U8" t="s">
        <v>20</v>
      </c>
      <c r="V8">
        <f>T8*1.2</f>
        <v>45685.714285714283</v>
      </c>
    </row>
    <row r="9" spans="1:22" x14ac:dyDescent="0.25">
      <c r="A9" s="4">
        <f t="shared" si="0"/>
        <v>0</v>
      </c>
      <c r="B9" s="4">
        <f t="shared" si="1"/>
        <v>155.83333333333334</v>
      </c>
      <c r="C9" s="4">
        <f t="shared" si="9"/>
        <v>187</v>
      </c>
      <c r="D9" s="4">
        <f t="shared" si="2"/>
        <v>224.4</v>
      </c>
      <c r="E9" s="5">
        <f t="shared" si="3"/>
        <v>8500000</v>
      </c>
      <c r="F9" s="10">
        <f t="shared" si="4"/>
        <v>54545</v>
      </c>
      <c r="G9" s="10">
        <f t="shared" si="5"/>
        <v>45455</v>
      </c>
      <c r="H9" s="10">
        <f t="shared" si="6"/>
        <v>37879</v>
      </c>
      <c r="I9" s="10" t="e">
        <f>#REF!</f>
        <v>#REF!</v>
      </c>
      <c r="J9" s="4">
        <f t="shared" si="7"/>
        <v>0</v>
      </c>
      <c r="O9">
        <v>0</v>
      </c>
      <c r="P9">
        <v>187</v>
      </c>
      <c r="Q9">
        <f t="shared" si="8"/>
        <v>155.83333333333334</v>
      </c>
      <c r="R9" s="2">
        <v>8500000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216.66666666666669</v>
      </c>
      <c r="C10" s="4">
        <f t="shared" si="9"/>
        <v>260</v>
      </c>
      <c r="D10" s="4">
        <f t="shared" si="2"/>
        <v>312</v>
      </c>
      <c r="E10" s="5">
        <f t="shared" si="3"/>
        <v>9600000</v>
      </c>
      <c r="F10" s="15">
        <f t="shared" si="4"/>
        <v>44308</v>
      </c>
      <c r="G10" s="10">
        <f t="shared" si="5"/>
        <v>36923</v>
      </c>
      <c r="H10" s="10">
        <f t="shared" si="6"/>
        <v>30769</v>
      </c>
      <c r="I10" s="10" t="e">
        <f>#REF!</f>
        <v>#REF!</v>
      </c>
      <c r="J10" s="4">
        <f t="shared" si="7"/>
        <v>0</v>
      </c>
      <c r="O10">
        <v>0</v>
      </c>
      <c r="P10">
        <v>260</v>
      </c>
      <c r="Q10">
        <f t="shared" si="8"/>
        <v>216.66666666666669</v>
      </c>
      <c r="R10" s="2">
        <v>9600000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179</v>
      </c>
      <c r="C11" s="4">
        <f t="shared" si="9"/>
        <v>214.79999999999998</v>
      </c>
      <c r="D11" s="4">
        <f t="shared" si="2"/>
        <v>257.76</v>
      </c>
      <c r="E11" s="5">
        <f t="shared" si="3"/>
        <v>8500000</v>
      </c>
      <c r="F11" s="15">
        <f t="shared" si="4"/>
        <v>47486</v>
      </c>
      <c r="G11" s="10">
        <f t="shared" si="5"/>
        <v>39572</v>
      </c>
      <c r="H11" s="10">
        <f t="shared" si="6"/>
        <v>32976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179</v>
      </c>
      <c r="R11" s="2">
        <v>8500000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347</v>
      </c>
    </row>
    <row r="19" spans="7:24" x14ac:dyDescent="0.25">
      <c r="H19" t="s">
        <v>18</v>
      </c>
      <c r="I19">
        <v>45500</v>
      </c>
    </row>
    <row r="20" spans="7:24" x14ac:dyDescent="0.25">
      <c r="H20" t="s">
        <v>19</v>
      </c>
      <c r="I20">
        <f>I19*I18</f>
        <v>15788500</v>
      </c>
      <c r="O20" t="s">
        <v>15</v>
      </c>
      <c r="S20" t="s">
        <v>16</v>
      </c>
    </row>
    <row r="21" spans="7:24" x14ac:dyDescent="0.25">
      <c r="O21">
        <v>0.95</v>
      </c>
      <c r="P21">
        <v>1.2</v>
      </c>
      <c r="Q21">
        <f>P21*O21</f>
        <v>1.1399999999999999</v>
      </c>
      <c r="S21">
        <v>20</v>
      </c>
      <c r="T21">
        <v>12.57</v>
      </c>
      <c r="U21">
        <f>T21*S21</f>
        <v>251.4</v>
      </c>
    </row>
    <row r="22" spans="7:24" x14ac:dyDescent="0.25">
      <c r="G22" s="6"/>
      <c r="H22" s="6"/>
      <c r="O22">
        <v>1.05</v>
      </c>
      <c r="P22">
        <v>2.46</v>
      </c>
      <c r="Q22">
        <f t="shared" ref="Q22:Q24" si="21">P22*O22</f>
        <v>2.5830000000000002</v>
      </c>
      <c r="S22">
        <v>10.34</v>
      </c>
      <c r="T22">
        <v>8</v>
      </c>
      <c r="U22">
        <f>T22*S22</f>
        <v>82.72</v>
      </c>
    </row>
    <row r="23" spans="7:24" x14ac:dyDescent="0.25">
      <c r="O23">
        <v>5.57</v>
      </c>
      <c r="P23">
        <v>3.81</v>
      </c>
      <c r="Q23">
        <f t="shared" si="21"/>
        <v>21.221700000000002</v>
      </c>
      <c r="U23" s="6">
        <f>SUM(U21:U22)</f>
        <v>334.12</v>
      </c>
    </row>
    <row r="24" spans="7:24" x14ac:dyDescent="0.25">
      <c r="H24" t="s">
        <v>17</v>
      </c>
      <c r="O24">
        <v>2.0499999999999998</v>
      </c>
      <c r="P24" s="11">
        <v>3.45</v>
      </c>
      <c r="Q24">
        <f t="shared" si="21"/>
        <v>7.0724999999999998</v>
      </c>
      <c r="R24" s="13"/>
      <c r="T24" s="11"/>
      <c r="U24" s="11"/>
      <c r="V24" s="11"/>
      <c r="W24" s="11"/>
      <c r="X24" s="11"/>
    </row>
    <row r="25" spans="7:24" x14ac:dyDescent="0.25">
      <c r="P25" s="11"/>
      <c r="Q25" s="14">
        <f>SUM(Q21:Q24)</f>
        <v>32.017200000000003</v>
      </c>
      <c r="R25" s="14"/>
      <c r="T25" s="14"/>
      <c r="U25" s="14"/>
      <c r="V25" s="11"/>
      <c r="W25" s="11"/>
      <c r="X25" s="11"/>
    </row>
    <row r="26" spans="7:24" x14ac:dyDescent="0.25">
      <c r="P26" s="11"/>
      <c r="Q26" s="12">
        <f>Q25*10.764</f>
        <v>344.63314079999998</v>
      </c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zoomScale="85" zoomScaleNormal="85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2024-08-01T05:36:54Z</dcterms:modified>
</cp:coreProperties>
</file>