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Hingoli Branch\Swati Khads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3" l="1"/>
  <c r="C11" i="23" l="1"/>
  <c r="C17" i="25" l="1"/>
  <c r="C18" i="25" l="1"/>
  <c r="Q4" i="4" l="1"/>
  <c r="Q3" i="4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6" i="4"/>
  <c r="Q6" i="4" s="1"/>
  <c r="P19" i="4" l="1"/>
  <c r="Q19" i="4" s="1"/>
  <c r="Q9" i="4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<sst xmlns="http://schemas.openxmlformats.org/spreadsheetml/2006/main" count="130" uniqueCount="100">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</sst>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152400</xdr:colOff>
      <xdr:row>18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8400" cy="3505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152400</xdr:colOff>
      <xdr:row>18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8400" cy="3457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36035</v>
      </c>
      <c r="F2" s="73"/>
      <c r="G2" s="120" t="s">
        <v>77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34000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34000</v>
      </c>
      <c r="D5" s="56" t="s">
        <v>61</v>
      </c>
      <c r="E5" s="57">
        <f>ROUND(C5/10.764,0)</f>
        <v>3159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14350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19650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0.14000000000000001</v>
      </c>
      <c r="D8" s="100">
        <f>1-C8</f>
        <v>0.86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16899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31249</v>
      </c>
      <c r="D10" s="56" t="s">
        <v>61</v>
      </c>
      <c r="E10" s="57">
        <f>ROUND(C10/10.764,0)</f>
        <v>2903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2010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46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1014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2943642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2028000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7" sqref="E7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5700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3700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14</v>
      </c>
      <c r="D7" s="24"/>
      <c r="F7" s="76"/>
      <c r="G7" s="76"/>
    </row>
    <row r="8" spans="1:9">
      <c r="A8" s="15" t="s">
        <v>18</v>
      </c>
      <c r="B8" s="23"/>
      <c r="C8" s="24">
        <f>C9-C7</f>
        <v>46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21</v>
      </c>
      <c r="D10" s="24"/>
      <c r="F10" s="76"/>
      <c r="G10" s="76"/>
    </row>
    <row r="11" spans="1:9">
      <c r="A11" s="15"/>
      <c r="B11" s="25"/>
      <c r="C11" s="26">
        <f>C10%</f>
        <v>0.21</v>
      </c>
      <c r="D11" s="26"/>
      <c r="F11" s="76"/>
      <c r="G11" s="76"/>
    </row>
    <row r="12" spans="1:9">
      <c r="A12" s="15" t="s">
        <v>21</v>
      </c>
      <c r="B12" s="18"/>
      <c r="C12" s="19">
        <f>C6*C11</f>
        <v>420</v>
      </c>
      <c r="D12" s="22"/>
      <c r="F12" s="76"/>
      <c r="G12" s="76"/>
    </row>
    <row r="13" spans="1:9">
      <c r="A13" s="15" t="s">
        <v>22</v>
      </c>
      <c r="B13" s="18"/>
      <c r="C13" s="19">
        <f>C6-C12</f>
        <v>1580</v>
      </c>
      <c r="D13" s="22"/>
      <c r="F13" s="76"/>
      <c r="G13" s="76"/>
    </row>
    <row r="14" spans="1:9">
      <c r="A14" s="15" t="s">
        <v>15</v>
      </c>
      <c r="B14" s="18"/>
      <c r="C14" s="19">
        <f>C5</f>
        <v>3700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5280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1014</v>
      </c>
      <c r="D18" s="74"/>
      <c r="E18" s="75"/>
      <c r="F18" s="76"/>
      <c r="G18" s="76"/>
    </row>
    <row r="19" spans="1:9">
      <c r="A19" s="15"/>
      <c r="B19" s="6"/>
      <c r="C19" s="29">
        <f>C18*C16</f>
        <v>5353920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457760160</v>
      </c>
      <c r="C20" s="30">
        <f>C19*95%</f>
        <v>5086224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4283136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2028000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11154</v>
      </c>
      <c r="D25" s="30"/>
    </row>
    <row r="26" spans="1:9">
      <c r="C26" s="30"/>
      <c r="D26" s="30"/>
    </row>
    <row r="27" spans="1:9">
      <c r="C27" s="30">
        <v>68.62</v>
      </c>
      <c r="D27" s="118">
        <f>C27*10.764</f>
        <v>738.62567999999999</v>
      </c>
      <c r="E27" s="119"/>
      <c r="F27" s="119"/>
    </row>
    <row r="28" spans="1:9">
      <c r="C28"/>
      <c r="D28"/>
    </row>
    <row r="29" spans="1:9">
      <c r="C29">
        <v>640</v>
      </c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N8" sqref="N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5" t="e">
        <f t="shared" ref="F2:F15" si="5">ROUND((E2/B2),0)</f>
        <v>#DIV/0!</v>
      </c>
      <c r="G2" s="65" t="e">
        <f t="shared" ref="G2:G15" si="6">ROUND((E2/C2),0)</f>
        <v>#DIV/0!</v>
      </c>
      <c r="H2" s="65" t="e">
        <f t="shared" ref="H2:H15" si="7">ROUND((E2/D2),0)</f>
        <v>#DIV/0!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0</v>
      </c>
      <c r="Q2" s="73">
        <f t="shared" ref="Q2:Q6" si="10">P2/1.2</f>
        <v>0</v>
      </c>
      <c r="R2" s="2">
        <v>0</v>
      </c>
      <c r="S2" s="2"/>
      <c r="T2" s="2"/>
      <c r="AA2" s="67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5" t="e">
        <f t="shared" si="5"/>
        <v>#DIV/0!</v>
      </c>
      <c r="G3" s="65" t="e">
        <f t="shared" si="6"/>
        <v>#DIV/0!</v>
      </c>
      <c r="H3" s="65" t="e">
        <f t="shared" si="7"/>
        <v>#DIV/0!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0</v>
      </c>
      <c r="P3" s="73">
        <v>0</v>
      </c>
      <c r="Q3" s="73">
        <f t="shared" si="10"/>
        <v>0</v>
      </c>
      <c r="R3" s="2">
        <v>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700.69444444444446</v>
      </c>
      <c r="C6" s="4">
        <f t="shared" si="2"/>
        <v>840.83333333333337</v>
      </c>
      <c r="D6" s="4">
        <f t="shared" si="3"/>
        <v>1009</v>
      </c>
      <c r="E6" s="5">
        <f t="shared" si="4"/>
        <v>6500000</v>
      </c>
      <c r="F6" s="65">
        <f t="shared" si="5"/>
        <v>9277</v>
      </c>
      <c r="G6" s="65">
        <f t="shared" si="6"/>
        <v>7730</v>
      </c>
      <c r="H6" s="65">
        <f t="shared" si="7"/>
        <v>6442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1009</v>
      </c>
      <c r="P6" s="73">
        <f t="shared" ref="P6" si="11">O6/1.2</f>
        <v>840.83333333333337</v>
      </c>
      <c r="Q6" s="73">
        <f t="shared" si="10"/>
        <v>700.69444444444446</v>
      </c>
      <c r="R6" s="2">
        <v>6500000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v>0</v>
      </c>
      <c r="Q7" s="73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v>0</v>
      </c>
      <c r="Q8" s="73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1541.6666666666667</v>
      </c>
      <c r="C9" s="4">
        <f t="shared" si="2"/>
        <v>1850</v>
      </c>
      <c r="D9" s="4">
        <f t="shared" si="3"/>
        <v>2220</v>
      </c>
      <c r="E9" s="5">
        <f t="shared" si="4"/>
        <v>7500000</v>
      </c>
      <c r="F9" s="4">
        <f t="shared" si="5"/>
        <v>4865</v>
      </c>
      <c r="G9" s="4">
        <f t="shared" si="6"/>
        <v>4054</v>
      </c>
      <c r="H9" s="4">
        <f t="shared" si="7"/>
        <v>3378</v>
      </c>
      <c r="I9" s="4">
        <f t="shared" si="8"/>
        <v>0</v>
      </c>
      <c r="J9" s="4">
        <f t="shared" si="9"/>
        <v>0</v>
      </c>
      <c r="O9" s="73">
        <v>0</v>
      </c>
      <c r="P9" s="73">
        <v>1850</v>
      </c>
      <c r="Q9" s="73">
        <f t="shared" ref="Q9" si="12">P9/1.2</f>
        <v>1541.6666666666667</v>
      </c>
      <c r="R9" s="2">
        <v>7500000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3">O10/1.2</f>
        <v>0</v>
      </c>
      <c r="Q10" s="73">
        <f t="shared" ref="Q10" si="14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7">O12/1.2</f>
        <v>0</v>
      </c>
      <c r="Q12">
        <f t="shared" ref="Q12" si="18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9">O13/1.2</f>
        <v>0</v>
      </c>
      <c r="Q13">
        <f t="shared" ref="Q13" si="20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2"/>
    </row>
    <row r="16" spans="1:35">
      <c r="A16" s="4">
        <f t="shared" ref="A16:A19" si="23">N16</f>
        <v>0</v>
      </c>
      <c r="B16" s="4">
        <f t="shared" ref="B16:B19" si="24">Q16</f>
        <v>0</v>
      </c>
      <c r="C16" s="4">
        <f t="shared" ref="C16:C19" si="25">B16*1.2</f>
        <v>0</v>
      </c>
      <c r="D16" s="4">
        <f t="shared" ref="D16:D19" si="26">C16*1.2</f>
        <v>0</v>
      </c>
      <c r="E16" s="5">
        <f t="shared" ref="E16:E19" si="27">R16</f>
        <v>0</v>
      </c>
      <c r="F16" s="4" t="e">
        <f t="shared" ref="F16:F19" si="28">ROUND((E16/B16),0)</f>
        <v>#DIV/0!</v>
      </c>
      <c r="G16" s="4" t="e">
        <f t="shared" ref="G16:G19" si="29">ROUND((E16/C16),0)</f>
        <v>#DIV/0!</v>
      </c>
      <c r="H16" s="4" t="e">
        <f t="shared" ref="H16:H19" si="30">ROUND((E16/D16),0)</f>
        <v>#DIV/0!</v>
      </c>
      <c r="I16" s="4">
        <f t="shared" ref="I16:J19" si="31">T16</f>
        <v>0</v>
      </c>
      <c r="J16" s="4">
        <f t="shared" si="31"/>
        <v>0</v>
      </c>
      <c r="O16" s="73">
        <v>0</v>
      </c>
      <c r="P16">
        <f>O16/1.2</f>
        <v>0</v>
      </c>
      <c r="Q16">
        <f t="shared" ref="Q16:Q18" si="32">P16/1.2</f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1"/>
        <v>0</v>
      </c>
      <c r="O17" s="73">
        <v>0</v>
      </c>
      <c r="P17">
        <f t="shared" ref="P17" si="33">O17/1.2</f>
        <v>0</v>
      </c>
      <c r="Q17">
        <f t="shared" si="32"/>
        <v>0</v>
      </c>
      <c r="R17" s="2">
        <v>0</v>
      </c>
      <c r="S17" s="2"/>
    </row>
    <row r="18" spans="1:19">
      <c r="A18" s="4">
        <f t="shared" si="23"/>
        <v>0</v>
      </c>
      <c r="B18" s="4">
        <f t="shared" si="24"/>
        <v>0</v>
      </c>
      <c r="C18" s="4">
        <f t="shared" si="25"/>
        <v>0</v>
      </c>
      <c r="D18" s="4">
        <f t="shared" si="26"/>
        <v>0</v>
      </c>
      <c r="E18" s="5">
        <f t="shared" si="27"/>
        <v>0</v>
      </c>
      <c r="F18" s="4" t="e">
        <f t="shared" si="28"/>
        <v>#DIV/0!</v>
      </c>
      <c r="G18" s="4" t="e">
        <f t="shared" si="29"/>
        <v>#DIV/0!</v>
      </c>
      <c r="H18" s="4" t="e">
        <f t="shared" si="30"/>
        <v>#DIV/0!</v>
      </c>
      <c r="I18" s="4">
        <f t="shared" si="31"/>
        <v>0</v>
      </c>
      <c r="J18" s="4">
        <f t="shared" si="31"/>
        <v>0</v>
      </c>
      <c r="O18" s="73">
        <v>0</v>
      </c>
      <c r="P18">
        <f>O18/1.2</f>
        <v>0</v>
      </c>
      <c r="Q18">
        <f t="shared" si="32"/>
        <v>0</v>
      </c>
      <c r="R18" s="2">
        <v>0</v>
      </c>
      <c r="S18" s="2"/>
    </row>
    <row r="19" spans="1:19">
      <c r="A19" s="4">
        <f t="shared" si="23"/>
        <v>0</v>
      </c>
      <c r="B19" s="4">
        <f t="shared" si="24"/>
        <v>0</v>
      </c>
      <c r="C19" s="4">
        <f t="shared" si="25"/>
        <v>0</v>
      </c>
      <c r="D19" s="4">
        <f t="shared" si="26"/>
        <v>0</v>
      </c>
      <c r="E19" s="5">
        <f t="shared" si="27"/>
        <v>0</v>
      </c>
      <c r="F19" s="4" t="e">
        <f t="shared" si="28"/>
        <v>#DIV/0!</v>
      </c>
      <c r="G19" s="4" t="e">
        <f t="shared" si="29"/>
        <v>#DIV/0!</v>
      </c>
      <c r="H19" s="4" t="e">
        <f t="shared" si="30"/>
        <v>#DIV/0!</v>
      </c>
      <c r="I19" s="4">
        <f t="shared" si="31"/>
        <v>0</v>
      </c>
      <c r="J19" s="4">
        <f t="shared" si="31"/>
        <v>0</v>
      </c>
      <c r="O19" s="73">
        <v>0</v>
      </c>
      <c r="P19" s="73">
        <f>O19/1.2</f>
        <v>0</v>
      </c>
      <c r="Q19" s="73">
        <f t="shared" ref="Q19" si="34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14" sqref="G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7" sqref="M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2024-07-26T06:30:16Z</dcterms:modified>
</cp:coreProperties>
</file>