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unil Krushnappa Bangera\"/>
    </mc:Choice>
  </mc:AlternateContent>
  <xr:revisionPtr revIDLastSave="0" documentId="13_ncr:1_{E8BCE871-EAEA-496C-8B32-47FB96F1A7B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5" i="4" l="1"/>
  <c r="O24" i="4"/>
  <c r="H20" i="4" l="1"/>
  <c r="H27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<sst xmlns="http://schemas.openxmlformats.org/spreadsheetml/2006/main" count="31" uniqueCount="27">
  <si>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</si>
  <si>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</si>
  <si>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</si>
  <si>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</si>
  <si>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</si>
  <si>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</si>
  <si>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</si>
  <si>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</si>
  <si>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</si>
  <si>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</si>
  <si>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</si>
  <si>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</si>
  <si>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</si>
  <si>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Building No A4, Raunak Bliss, Ghodbunder Road, Village - Wadavali, Thane West,</t>
  </si>
  <si>
    <t>ca</t>
  </si>
  <si>
    <t>rate</t>
  </si>
  <si>
    <t>fmv</t>
  </si>
  <si>
    <t>agreement - 21.07.2024</t>
  </si>
  <si>
    <t>av</t>
  </si>
  <si>
    <t>sd</t>
  </si>
  <si>
    <t>rd</t>
  </si>
  <si>
    <t>1 car parking</t>
  </si>
  <si>
    <t>ls - 65 lakhs</t>
  </si>
  <si>
    <t>21.07.2024</t>
  </si>
  <si>
    <t>RR</t>
  </si>
  <si>
    <t>incl car park</t>
  </si>
  <si>
    <t>for mhada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</si>
</sst>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417503</xdr:colOff>
      <xdr:row>18</xdr:row>
      <xdr:rowOff>9525</xdr:rowOff>
    </xdr:from>
    <xdr:to>
      <xdr:col>25</xdr:col>
      <xdr:colOff>544115</xdr:colOff>
      <xdr:row>46</xdr:row>
      <xdr:rowOff>58220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F7CDC-0497-40ED-91E8-022D96E3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5253" y="4010025"/>
          <a:ext cx="5984487" cy="5382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BF76E-F187-4FF7-BFBB-3A2553E88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8FFCC-88DF-42E7-AA00-7508E7A1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DDDF0-E11E-47B7-B6A8-5507065F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44</xdr:row>
      <xdr:rowOff>67781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25176-2DCB-481B-8B5F-A27D1D301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7925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506087</xdr:colOff>
      <xdr:row>49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FE54A-6186-4651-B700-D443A962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40487" cy="8164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C296F-D2F0-4885-80D5-4E0C71F6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316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1C707-FE63-47B7-BBF6-4042BDED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40CC5-CF16-4683-A854-462DD2C5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430</v>
      </c>
      <c r="C2" s="4">
        <f>B2*1.2</f>
        <v>516</v>
      </c>
      <c r="D2" s="4">
        <f t="shared" ref="D2:D13" si="2">C2*1.2</f>
        <v>619.19999999999993</v>
      </c>
      <c r="E2" s="5">
        <f t="shared" ref="E2:E13" si="3">R2</f>
        <v>5400000</v>
      </c>
      <c r="F2" s="15">
        <f t="shared" ref="F2:F13" si="4">ROUND((E2/B2),0)</f>
        <v>12558</v>
      </c>
      <c r="G2" s="10">
        <f t="shared" ref="G2:G13" si="5">ROUND((E2/C2),0)</f>
        <v>10465</v>
      </c>
      <c r="H2" s="10">
        <f t="shared" ref="H2:H13" si="6">ROUND((E2/D2),0)</f>
        <v>8721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430</v>
      </c>
      <c r="R2" s="2">
        <v>5400000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430</v>
      </c>
      <c r="C3" s="4">
        <f t="shared" ref="C3:C15" si="9">B3*1.2</f>
        <v>516</v>
      </c>
      <c r="D3" s="4">
        <f t="shared" si="2"/>
        <v>619.19999999999993</v>
      </c>
      <c r="E3" s="5">
        <f t="shared" si="3"/>
        <v>6000000</v>
      </c>
      <c r="F3" s="15">
        <f t="shared" si="4"/>
        <v>13953</v>
      </c>
      <c r="G3" s="10">
        <f t="shared" si="5"/>
        <v>11628</v>
      </c>
      <c r="H3" s="10">
        <f t="shared" si="6"/>
        <v>9690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430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516</v>
      </c>
      <c r="D4" s="4">
        <f t="shared" si="2"/>
        <v>619.19999999999993</v>
      </c>
      <c r="E4" s="5">
        <f t="shared" si="3"/>
        <v>6300000</v>
      </c>
      <c r="F4" s="10">
        <f t="shared" si="4"/>
        <v>14651</v>
      </c>
      <c r="G4" s="10">
        <f t="shared" si="5"/>
        <v>12209</v>
      </c>
      <c r="H4" s="10">
        <f t="shared" si="6"/>
        <v>10174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430</v>
      </c>
      <c r="R4" s="2">
        <v>6300000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430</v>
      </c>
      <c r="C5" s="4">
        <f t="shared" si="9"/>
        <v>516</v>
      </c>
      <c r="D5" s="4">
        <f t="shared" si="2"/>
        <v>619.19999999999993</v>
      </c>
      <c r="E5" s="5">
        <f t="shared" si="3"/>
        <v>7500000</v>
      </c>
      <c r="F5" s="10">
        <f t="shared" si="4"/>
        <v>17442</v>
      </c>
      <c r="G5" s="10">
        <f t="shared" si="5"/>
        <v>14535</v>
      </c>
      <c r="H5" s="10">
        <f t="shared" si="6"/>
        <v>12112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430</v>
      </c>
      <c r="R5" s="2">
        <v>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370</v>
      </c>
      <c r="C6" s="4">
        <f t="shared" si="9"/>
        <v>444</v>
      </c>
      <c r="D6" s="4">
        <f t="shared" si="2"/>
        <v>532.79999999999995</v>
      </c>
      <c r="E6" s="5">
        <f t="shared" si="3"/>
        <v>6982000</v>
      </c>
      <c r="F6" s="10">
        <f t="shared" si="4"/>
        <v>18870</v>
      </c>
      <c r="G6" s="10">
        <f t="shared" si="5"/>
        <v>15725</v>
      </c>
      <c r="H6" s="10">
        <f t="shared" si="6"/>
        <v>13104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370</v>
      </c>
      <c r="R6" s="2">
        <v>6982000</v>
      </c>
      <c r="S6" s="8"/>
      <c r="T6" s="8"/>
    </row>
    <row r="7" spans="1:20" x14ac:dyDescent="0.25">
      <c r="A7" s="4">
        <f t="shared" si="0"/>
        <v>0</v>
      </c>
      <c r="B7" s="4">
        <f t="shared" si="1"/>
        <v>425</v>
      </c>
      <c r="C7" s="4">
        <f t="shared" si="9"/>
        <v>510</v>
      </c>
      <c r="D7" s="4">
        <f t="shared" si="2"/>
        <v>612</v>
      </c>
      <c r="E7" s="5">
        <f t="shared" si="3"/>
        <v>6100000</v>
      </c>
      <c r="F7" s="10">
        <f t="shared" si="4"/>
        <v>14353</v>
      </c>
      <c r="G7" s="10">
        <f t="shared" si="5"/>
        <v>11961</v>
      </c>
      <c r="H7" s="10">
        <f t="shared" si="6"/>
        <v>9967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425</v>
      </c>
      <c r="R7" s="2">
        <v>6100000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392</v>
      </c>
      <c r="C8" s="4">
        <f t="shared" si="9"/>
        <v>470.4</v>
      </c>
      <c r="D8" s="4">
        <f t="shared" si="2"/>
        <v>564.4799999999999</v>
      </c>
      <c r="E8" s="5">
        <f t="shared" si="3"/>
        <v>1928223</v>
      </c>
      <c r="F8" s="15">
        <f t="shared" si="4"/>
        <v>4919</v>
      </c>
      <c r="G8" s="10">
        <f t="shared" si="5"/>
        <v>4099</v>
      </c>
      <c r="H8" s="10">
        <f t="shared" si="6"/>
        <v>3416</v>
      </c>
      <c r="I8" s="4" t="e">
        <f>#REF!</f>
        <v>#REF!</v>
      </c>
      <c r="J8" s="4" t="str">
        <f t="shared" si="7"/>
        <v>21.07.2024</v>
      </c>
      <c r="O8">
        <v>0</v>
      </c>
      <c r="P8">
        <f t="shared" si="8"/>
        <v>0</v>
      </c>
      <c r="Q8">
        <v>392</v>
      </c>
      <c r="R8" s="2">
        <v>1928223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392</v>
      </c>
      <c r="C9" s="4">
        <f t="shared" si="9"/>
        <v>470.4</v>
      </c>
      <c r="D9" s="4">
        <f t="shared" si="2"/>
        <v>564.4799999999999</v>
      </c>
      <c r="E9" s="5">
        <f t="shared" si="3"/>
        <v>1926936</v>
      </c>
      <c r="F9" s="10">
        <f t="shared" si="4"/>
        <v>4916</v>
      </c>
      <c r="G9" s="10">
        <f t="shared" si="5"/>
        <v>4096</v>
      </c>
      <c r="H9" s="10">
        <f t="shared" si="6"/>
        <v>3414</v>
      </c>
      <c r="I9" s="4" t="e">
        <f>#REF!</f>
        <v>#REF!</v>
      </c>
      <c r="J9" s="4" t="str">
        <f t="shared" si="7"/>
        <v>21.07.2024</v>
      </c>
      <c r="O9">
        <v>0</v>
      </c>
      <c r="P9">
        <f t="shared" si="8"/>
        <v>0</v>
      </c>
      <c r="Q9">
        <v>392</v>
      </c>
      <c r="R9" s="2">
        <v>1926936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392</v>
      </c>
      <c r="I18" t="s">
        <v>21</v>
      </c>
    </row>
    <row r="19" spans="7:24" x14ac:dyDescent="0.25">
      <c r="G19" t="s">
        <v>15</v>
      </c>
      <c r="H19">
        <v>10000</v>
      </c>
    </row>
    <row r="20" spans="7:24" x14ac:dyDescent="0.25">
      <c r="G20" t="s">
        <v>16</v>
      </c>
      <c r="H20">
        <f>H19*H18</f>
        <v>3920000</v>
      </c>
      <c r="I20" t="s">
        <v>25</v>
      </c>
    </row>
    <row r="22" spans="7:24" x14ac:dyDescent="0.25">
      <c r="G22" s="6"/>
      <c r="H22" s="6"/>
      <c r="O22" s="11" t="s">
        <v>26</v>
      </c>
    </row>
    <row r="23" spans="7:24" x14ac:dyDescent="0.25">
      <c r="G23" t="s">
        <v>17</v>
      </c>
      <c r="J23" t="s">
        <v>22</v>
      </c>
      <c r="O23" s="11" t="s">
        <v>24</v>
      </c>
    </row>
    <row r="24" spans="7:24" x14ac:dyDescent="0.25">
      <c r="G24" t="s">
        <v>18</v>
      </c>
      <c r="H24">
        <v>1928223</v>
      </c>
      <c r="O24" s="11">
        <f>97700/10.764</f>
        <v>9076.5514678558156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>
        <v>178400</v>
      </c>
      <c r="O25" s="11">
        <f>O24*1.1</f>
        <v>9984.2066146413981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25500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>
        <f>SUM(H24:H26)</f>
        <v>2132123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2024-07-27T06:04:00Z</dcterms:modified>
</cp:coreProperties>
</file>