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Valuation Work\LIE Folder\Ashtavinayak Apartment\4th LIE Report\"/>
    </mc:Choice>
  </mc:AlternateContent>
  <xr:revisionPtr revIDLastSave="0" documentId="13_ncr:1_{114F1C50-05E8-4090-BB96-0AF787DF1F9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al Summary" sheetId="8" r:id="rId1"/>
    <sheet name="Summary Sheet" sheetId="9" r:id="rId2"/>
    <sheet name="Land, Stamp Duty and rent cost" sheetId="23" r:id="rId3"/>
    <sheet name="Rent Cost" sheetId="18" r:id="rId4"/>
    <sheet name="TDR &amp; Approval" sheetId="5" r:id="rId5"/>
    <sheet name="Construction Cost" sheetId="21" r:id="rId6"/>
    <sheet name="Professional" sheetId="2" r:id="rId7"/>
    <sheet name="MArketing" sheetId="4" r:id="rId8"/>
    <sheet name="Admin" sheetId="3" r:id="rId9"/>
    <sheet name="Interest" sheetId="6" r:id="rId10"/>
    <sheet name="Construction Area Statement" sheetId="24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_fco2" localSheetId="10" hidden="1">{#N/A,#N/A,FALSE,"gc (2)"}</definedName>
    <definedName name="___fco2" localSheetId="2" hidden="1">{#N/A,#N/A,FALSE,"gc (2)"}</definedName>
    <definedName name="___fco2" hidden="1">{#N/A,#N/A,FALSE,"gc (2)"}</definedName>
    <definedName name="___key1" hidden="1">[1]sheet6!#REF!</definedName>
    <definedName name="___key2" hidden="1">#REF!</definedName>
    <definedName name="___MR10" localSheetId="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MR10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MR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ram1" localSheetId="10" hidden="1">{#N/A,#N/A,FALSE,"gc (2)"}</definedName>
    <definedName name="___ram1" localSheetId="2" hidden="1">{#N/A,#N/A,FALSE,"gc (2)"}</definedName>
    <definedName name="___ram1" hidden="1">{#N/A,#N/A,FALSE,"gc (2)"}</definedName>
    <definedName name="___sti02" localSheetId="10" hidden="1">{#N/A,#N/A,FALSE,"gc (2)"}</definedName>
    <definedName name="___sti02" localSheetId="2" hidden="1">{#N/A,#N/A,FALSE,"gc (2)"}</definedName>
    <definedName name="___sti02" hidden="1">{#N/A,#N/A,FALSE,"gc (2)"}</definedName>
    <definedName name="___t1" localSheetId="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1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2" localSheetId="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2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a1" localSheetId="10" hidden="1">{#N/A,#N/A,TRUE,"Financials";#N/A,#N/A,TRUE,"Operating Statistics";#N/A,#N/A,TRUE,"Capex &amp; Depreciation";#N/A,#N/A,TRUE,"Debt"}</definedName>
    <definedName name="___ta1" localSheetId="2" hidden="1">{#N/A,#N/A,TRUE,"Financials";#N/A,#N/A,TRUE,"Operating Statistics";#N/A,#N/A,TRUE,"Capex &amp; Depreciation";#N/A,#N/A,TRUE,"Debt"}</definedName>
    <definedName name="___ta1" hidden="1">{#N/A,#N/A,TRUE,"Financials";#N/A,#N/A,TRUE,"Operating Statistics";#N/A,#N/A,TRUE,"Capex &amp; Depreciation";#N/A,#N/A,TRUE,"Debt"}</definedName>
    <definedName name="___tb1" localSheetId="10" hidden="1">{#N/A,#N/A,FALSE,"One Pager";#N/A,#N/A,FALSE,"Technical"}</definedName>
    <definedName name="___tb1" localSheetId="2" hidden="1">{#N/A,#N/A,FALSE,"One Pager";#N/A,#N/A,FALSE,"Technical"}</definedName>
    <definedName name="___tb1" hidden="1">{#N/A,#N/A,FALSE,"One Pager";#N/A,#N/A,FALSE,"Technical"}</definedName>
    <definedName name="___xlfn.BAHTTEXT" hidden="1">#NAME?</definedName>
    <definedName name="__123Graph_AIncome" hidden="1">#REF!</definedName>
    <definedName name="__123Graph_ASummary" hidden="1">#REF!</definedName>
    <definedName name="__123Graph_B" hidden="1">#REF!</definedName>
    <definedName name="__123Graph_BIncome" hidden="1">#REF!</definedName>
    <definedName name="__123Graph_BSummary" hidden="1">#REF!</definedName>
    <definedName name="__123Graph_D" hidden="1">#REF!</definedName>
    <definedName name="__123Graph_F" hidden="1">#REF!</definedName>
    <definedName name="__123Graph_X" hidden="1">#REF!</definedName>
    <definedName name="__123Graph_XIncome" hidden="1">#REF!</definedName>
    <definedName name="__FDS_HYPERLINK_TOGGLE_STATE__" hidden="1">"ON"</definedName>
    <definedName name="__IntlFixup" hidden="1">TRUE</definedName>
    <definedName name="__IntlFixupTable" hidden="1">#REF!</definedName>
    <definedName name="__key1" hidden="1">[1]sheet6!#REF!</definedName>
    <definedName name="__key2" hidden="1">#REF!</definedName>
    <definedName name="__MR10" localSheetId="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MR10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MR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t1" localSheetId="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t1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t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ta1" localSheetId="10" hidden="1">{#N/A,#N/A,TRUE,"Financials";#N/A,#N/A,TRUE,"Operating Statistics";#N/A,#N/A,TRUE,"Capex &amp; Depreciation";#N/A,#N/A,TRUE,"Debt"}</definedName>
    <definedName name="__ta1" localSheetId="2" hidden="1">{#N/A,#N/A,TRUE,"Financials";#N/A,#N/A,TRUE,"Operating Statistics";#N/A,#N/A,TRUE,"Capex &amp; Depreciation";#N/A,#N/A,TRUE,"Debt"}</definedName>
    <definedName name="__ta1" hidden="1">{#N/A,#N/A,TRUE,"Financials";#N/A,#N/A,TRUE,"Operating Statistics";#N/A,#N/A,TRUE,"Capex &amp; Depreciation";#N/A,#N/A,TRUE,"Debt"}</definedName>
    <definedName name="__tb1" localSheetId="10" hidden="1">{#N/A,#N/A,FALSE,"One Pager";#N/A,#N/A,FALSE,"Technical"}</definedName>
    <definedName name="__tb1" localSheetId="2" hidden="1">{#N/A,#N/A,FALSE,"One Pager";#N/A,#N/A,FALSE,"Technical"}</definedName>
    <definedName name="__tb1" hidden="1">{#N/A,#N/A,FALSE,"One Pager";#N/A,#N/A,FALSE,"Technical"}</definedName>
    <definedName name="__xlfn.BAHTTEXT" hidden="1">#NAME?</definedName>
    <definedName name="_1__123Graph_AAdmin_Expenses" hidden="1">#REF!</definedName>
    <definedName name="_2__123Graph_AChart_1AJ" hidden="1">#REF!</definedName>
    <definedName name="_2__123Graph_AService_Expense" hidden="1">#REF!</definedName>
    <definedName name="_3__123Graph_AChart_1Q" hidden="1">#REF!</definedName>
    <definedName name="_3__123Graph_BAdmin_Expenses" hidden="1">#REF!</definedName>
    <definedName name="_4__123Graph_BChart_1Q" hidden="1">#REF!</definedName>
    <definedName name="_4__123Graph_BService_Expense" hidden="1">#REF!</definedName>
    <definedName name="_5__123Graph_XAdmin_Expenses" hidden="1">#REF!</definedName>
    <definedName name="_6__123Graph_XService_Expense" hidden="1">#REF!</definedName>
    <definedName name="_a1" localSheetId="10" hidden="1">{"Assump",#N/A,TRUE,"Proforma";"first",#N/A,TRUE,"Proforma";"second",#N/A,TRUE,"Proforma";"lease1",#N/A,TRUE,"Proforma";"lease2",#N/A,TRUE,"Proforma"}</definedName>
    <definedName name="_a1" localSheetId="2" hidden="1">{"Assump",#N/A,TRUE,"Proforma";"first",#N/A,TRUE,"Proforma";"second",#N/A,TRUE,"Proforma";"lease1",#N/A,TRUE,"Proforma";"lease2",#N/A,TRUE,"Proforma"}</definedName>
    <definedName name="_a1" hidden="1">{"Assump",#N/A,TRUE,"Proforma";"first",#N/A,TRUE,"Proforma";"second",#N/A,TRUE,"Proforma";"lease1",#N/A,TRUE,"Proforma";"lease2",#N/A,TRUE,"Proforma"}</definedName>
    <definedName name="_Dist_Values" hidden="1">'[2]MN T.B.'!#REF!</definedName>
    <definedName name="_e4" localSheetId="10" hidden="1">{"new",#N/A,FALSE,"D";"PROFORMA",#N/A,FALSE,"A";"partial 1",#N/A,FALSE,"B";"partial 2",#N/A,FALSE,"B";"partial 3",#N/A,FALSE,"B";"SMALL CF 1",#N/A,FALSE,"C"}</definedName>
    <definedName name="_e4" localSheetId="2" hidden="1">{"new",#N/A,FALSE,"D";"PROFORMA",#N/A,FALSE,"A";"partial 1",#N/A,FALSE,"B";"partial 2",#N/A,FALSE,"B";"partial 3",#N/A,FALSE,"B";"SMALL CF 1",#N/A,FALSE,"C"}</definedName>
    <definedName name="_e4" hidden="1">{"new",#N/A,FALSE,"D";"PROFORMA",#N/A,FALSE,"A";"partial 1",#N/A,FALSE,"B";"partial 2",#N/A,FALSE,"B";"partial 3",#N/A,FALSE,"B";"SMALL CF 1",#N/A,FALSE,"C"}</definedName>
    <definedName name="_fco2" localSheetId="10" hidden="1">{#N/A,#N/A,FALSE,"gc (2)"}</definedName>
    <definedName name="_fco2" localSheetId="2" hidden="1">{#N/A,#N/A,FALSE,"gc (2)"}</definedName>
    <definedName name="_fco2" hidden="1">{#N/A,#N/A,FALSE,"gc (2)"}</definedName>
    <definedName name="_Fill" hidden="1">#REF!</definedName>
    <definedName name="_xlnm._FilterDatabase" localSheetId="5" hidden="1">'Construction Cost'!$A$2:$B$327</definedName>
    <definedName name="_Key1" localSheetId="10" hidden="1">'[3]H-INPUT'!#REF!</definedName>
    <definedName name="_Key1" localSheetId="2" hidden="1">'[3]H-INPUT'!#REF!</definedName>
    <definedName name="_Key1" hidden="1">'[3]H-INPUT'!#REF!</definedName>
    <definedName name="_Key2" localSheetId="10" hidden="1">[4]CHECK!#REF!</definedName>
    <definedName name="_Key2" localSheetId="2" hidden="1">[4]CHECK!#REF!</definedName>
    <definedName name="_Key2" hidden="1">[4]CHECK!#REF!</definedName>
    <definedName name="_MR10" localSheetId="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MR10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MR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Order1" hidden="1">255</definedName>
    <definedName name="_Order2" hidden="1">255</definedName>
    <definedName name="_Parse_Out" hidden="1">#REF!</definedName>
    <definedName name="_ram1" localSheetId="10" hidden="1">{#N/A,#N/A,FALSE,"gc (2)"}</definedName>
    <definedName name="_ram1" localSheetId="2" hidden="1">{#N/A,#N/A,FALSE,"gc (2)"}</definedName>
    <definedName name="_ram1" hidden="1">{#N/A,#N/A,FALSE,"gc (2)"}</definedName>
    <definedName name="_Sort" hidden="1">#REF!</definedName>
    <definedName name="_sti02" localSheetId="10" hidden="1">{#N/A,#N/A,FALSE,"gc (2)"}</definedName>
    <definedName name="_sti02" localSheetId="2" hidden="1">{#N/A,#N/A,FALSE,"gc (2)"}</definedName>
    <definedName name="_sti02" hidden="1">{#N/A,#N/A,FALSE,"gc (2)"}</definedName>
    <definedName name="_t1" localSheetId="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1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2" localSheetId="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2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a1" localSheetId="10" hidden="1">{#N/A,#N/A,TRUE,"Financials";#N/A,#N/A,TRUE,"Operating Statistics";#N/A,#N/A,TRUE,"Capex &amp; Depreciation";#N/A,#N/A,TRUE,"Debt"}</definedName>
    <definedName name="_ta1" localSheetId="2" hidden="1">{#N/A,#N/A,TRUE,"Financials";#N/A,#N/A,TRUE,"Operating Statistics";#N/A,#N/A,TRUE,"Capex &amp; Depreciation";#N/A,#N/A,TRUE,"Debt"}</definedName>
    <definedName name="_ta1" hidden="1">{#N/A,#N/A,TRUE,"Financials";#N/A,#N/A,TRUE,"Operating Statistics";#N/A,#N/A,TRUE,"Capex &amp; Depreciation";#N/A,#N/A,TRUE,"Debt"}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[5]HOTComps!#REF!</definedName>
    <definedName name="_tb1" localSheetId="10" hidden="1">{#N/A,#N/A,FALSE,"One Pager";#N/A,#N/A,FALSE,"Technical"}</definedName>
    <definedName name="_tb1" localSheetId="2" hidden="1">{#N/A,#N/A,FALSE,"One Pager";#N/A,#N/A,FALSE,"Technical"}</definedName>
    <definedName name="_tb1" hidden="1">{#N/A,#N/A,FALSE,"One Pager";#N/A,#N/A,FALSE,"Technical"}</definedName>
    <definedName name="AA.Report.Files" hidden="1">#REF!</definedName>
    <definedName name="AA.Reports.Available" hidden="1">#REF!</definedName>
    <definedName name="aaa" localSheetId="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aaa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aaa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aaaa" localSheetId="10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aaaa" localSheetId="2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aaaa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abababa" localSheetId="10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abababa" localSheetId="2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abababa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abc" localSheetId="10" hidden="1">{#N/A,#N/A,TRUE,"Financials";#N/A,#N/A,TRUE,"Operating Statistics";#N/A,#N/A,TRUE,"Capex &amp; Depreciation";#N/A,#N/A,TRUE,"Debt"}</definedName>
    <definedName name="abc" localSheetId="2" hidden="1">{#N/A,#N/A,TRUE,"Financials";#N/A,#N/A,TRUE,"Operating Statistics";#N/A,#N/A,TRUE,"Capex &amp; Depreciation";#N/A,#N/A,TRUE,"Debt"}</definedName>
    <definedName name="abc" hidden="1">{#N/A,#N/A,TRUE,"Financials";#N/A,#N/A,TRUE,"Operating Statistics";#N/A,#N/A,TRUE,"Capex &amp; Depreciation";#N/A,#N/A,TRUE,"Debt"}</definedName>
    <definedName name="Ac" localSheetId="10" hidden="1">{#N/A,#N/A,FALSE,"One Pager";#N/A,#N/A,FALSE,"Technical"}</definedName>
    <definedName name="Ac" localSheetId="2" hidden="1">{#N/A,#N/A,FALSE,"One Pager";#N/A,#N/A,FALSE,"Technical"}</definedName>
    <definedName name="Ac" hidden="1">{#N/A,#N/A,FALSE,"One Pager";#N/A,#N/A,FALSE,"Technical"}</definedName>
    <definedName name="AccessDatabase" hidden="1">"C:\data\excel\temp.mdb"</definedName>
    <definedName name="adsf" localSheetId="10" hidden="1">{"sheet a",#N/A,FALSE,"A";"2 9 casflow",#N/A,FALSE,"B"}</definedName>
    <definedName name="adsf" localSheetId="2" hidden="1">{"sheet a",#N/A,FALSE,"A";"2 9 casflow",#N/A,FALSE,"B"}</definedName>
    <definedName name="adsf" hidden="1">{"sheet a",#N/A,FALSE,"A";"2 9 casflow",#N/A,FALSE,"B"}</definedName>
    <definedName name="anscount" hidden="1">1</definedName>
    <definedName name="AQWE" localSheetId="10" hidden="1">{#N/A,#N/A,FALSE,"mpph1";#N/A,#N/A,FALSE,"mpmseb";#N/A,#N/A,FALSE,"mpph2"}</definedName>
    <definedName name="AQWE" localSheetId="2" hidden="1">{#N/A,#N/A,FALSE,"mpph1";#N/A,#N/A,FALSE,"mpmseb";#N/A,#N/A,FALSE,"mpph2"}</definedName>
    <definedName name="AQWE" hidden="1">{#N/A,#N/A,FALSE,"mpph1";#N/A,#N/A,FALSE,"mpmseb";#N/A,#N/A,FALSE,"mpph2"}</definedName>
    <definedName name="asdfsdfsdf" localSheetId="10" hidden="1">{#N/A,#N/A,FALSE,"Expense Comparison"}</definedName>
    <definedName name="asdfsdfsdf" localSheetId="2" hidden="1">{#N/A,#N/A,FALSE,"Expense Comparison"}</definedName>
    <definedName name="asdfsdfsdf" hidden="1">{#N/A,#N/A,FALSE,"Expense Comparison"}</definedName>
    <definedName name="assetfull_4">#REF!</definedName>
    <definedName name="assetfull_5">#REF!</definedName>
    <definedName name="assetfull_6">#REF!</definedName>
    <definedName name="assetfull_7">#REF!</definedName>
    <definedName name="assetfull_8">#REF!</definedName>
    <definedName name="ASSETS1_4">#REF!</definedName>
    <definedName name="ASSETS1_5">#REF!</definedName>
    <definedName name="ASSETS1_6">#REF!</definedName>
    <definedName name="ASSETS1_7">#REF!</definedName>
    <definedName name="ASSETS1_8">#REF!</definedName>
    <definedName name="ASST2_4">#REF!</definedName>
    <definedName name="ASST2_5">#REF!</definedName>
    <definedName name="ASST2_6">#REF!</definedName>
    <definedName name="ASST2_7">#REF!</definedName>
    <definedName name="ASST2_8">#REF!</definedName>
    <definedName name="BADWE" localSheetId="10" hidden="1">{#N/A,#N/A,FALSE,"mpph1";#N/A,#N/A,FALSE,"mpmseb";#N/A,#N/A,FALSE,"mpph2"}</definedName>
    <definedName name="BADWE" localSheetId="2" hidden="1">{#N/A,#N/A,FALSE,"mpph1";#N/A,#N/A,FALSE,"mpmseb";#N/A,#N/A,FALSE,"mpph2"}</definedName>
    <definedName name="BADWE" hidden="1">{#N/A,#N/A,FALSE,"mpph1";#N/A,#N/A,FALSE,"mpmseb";#N/A,#N/A,FALSE,"mpph2"}</definedName>
    <definedName name="bc" localSheetId="10" hidden="1">{#N/A,#N/A,FALSE,"One Pager";#N/A,#N/A,FALSE,"Technical"}</definedName>
    <definedName name="bc" localSheetId="2" hidden="1">{#N/A,#N/A,FALSE,"One Pager";#N/A,#N/A,FALSE,"Technical"}</definedName>
    <definedName name="bc" hidden="1">{#N/A,#N/A,FALSE,"One Pager";#N/A,#N/A,FALSE,"Technical"}</definedName>
    <definedName name="beattle" localSheetId="10" hidden="1">{"Full Sheet",#N/A,FALSE,"Expense Comparison"}</definedName>
    <definedName name="beattle" localSheetId="2" hidden="1">{"Full Sheet",#N/A,FALSE,"Expense Comparison"}</definedName>
    <definedName name="beattle" hidden="1">{"Full Sheet",#N/A,FALSE,"Expense Comparison"}</definedName>
    <definedName name="BEP_4">#REF!</definedName>
    <definedName name="BEP_5">#REF!</definedName>
    <definedName name="BEP_6">#REF!</definedName>
    <definedName name="BEP_7">#REF!</definedName>
    <definedName name="BEP_8">#REF!</definedName>
    <definedName name="bijalpur2" localSheetId="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bijalpur2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bijalpur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BROWN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ccccc" localSheetId="10" hidden="1">{#N/A,#N/A,FALSE,"mpph1";#N/A,#N/A,FALSE,"mpmseb";#N/A,#N/A,FALSE,"mpph2"}</definedName>
    <definedName name="ccccc" localSheetId="2" hidden="1">{#N/A,#N/A,FALSE,"mpph1";#N/A,#N/A,FALSE,"mpmseb";#N/A,#N/A,FALSE,"mpph2"}</definedName>
    <definedName name="ccccc" hidden="1">{#N/A,#N/A,FALSE,"mpph1";#N/A,#N/A,FALSE,"mpmseb";#N/A,#N/A,FALSE,"mpph2"}</definedName>
    <definedName name="Cha" localSheetId="10" hidden="1">{#N/A,#N/A,FALSE,"gc (2)"}</definedName>
    <definedName name="Cha" localSheetId="2" hidden="1">{#N/A,#N/A,FALSE,"gc (2)"}</definedName>
    <definedName name="Cha" hidden="1">{#N/A,#N/A,FALSE,"gc (2)"}</definedName>
    <definedName name="checkpoints">#REF!</definedName>
    <definedName name="com" localSheetId="10" hidden="1">{#N/A,#N/A,FALSE,"mpph1";#N/A,#N/A,FALSE,"mpmseb";#N/A,#N/A,FALSE,"mpph2"}</definedName>
    <definedName name="com" localSheetId="2" hidden="1">{#N/A,#N/A,FALSE,"mpph1";#N/A,#N/A,FALSE,"mpmseb";#N/A,#N/A,FALSE,"mpph2"}</definedName>
    <definedName name="com" hidden="1">{#N/A,#N/A,FALSE,"mpph1";#N/A,#N/A,FALSE,"mpmseb";#N/A,#N/A,FALSE,"mpph2"}</definedName>
    <definedName name="COMPARISON" localSheetId="10" hidden="1">{#N/A,#N/A,FALSE,"mpph1";#N/A,#N/A,FALSE,"mpmseb";#N/A,#N/A,FALSE,"mpph2"}</definedName>
    <definedName name="COMPARISON" localSheetId="2" hidden="1">{#N/A,#N/A,FALSE,"mpph1";#N/A,#N/A,FALSE,"mpmseb";#N/A,#N/A,FALSE,"mpph2"}</definedName>
    <definedName name="COMPARISON" hidden="1">{#N/A,#N/A,FALSE,"mpph1";#N/A,#N/A,FALSE,"mpmseb";#N/A,#N/A,FALSE,"mpph2"}</definedName>
    <definedName name="copy" localSheetId="10" hidden="1">{"sheet a",#N/A,FALSE,"A";"2 9 casflow",#N/A,FALSE,"B"}</definedName>
    <definedName name="copy" localSheetId="2" hidden="1">{"sheet a",#N/A,FALSE,"A";"2 9 casflow",#N/A,FALSE,"B"}</definedName>
    <definedName name="copy" hidden="1">{"sheet a",#N/A,FALSE,"A";"2 9 casflow",#N/A,FALSE,"B"}</definedName>
    <definedName name="copy2" localSheetId="10" hidden="1">{"new",#N/A,FALSE,"D";"PROFORMA",#N/A,FALSE,"A";"partial 1",#N/A,FALSE,"B";"partial 2",#N/A,FALSE,"B";"partial 3",#N/A,FALSE,"B";"SMALL CF 1",#N/A,FALSE,"C"}</definedName>
    <definedName name="copy2" localSheetId="2" hidden="1">{"new",#N/A,FALSE,"D";"PROFORMA",#N/A,FALSE,"A";"partial 1",#N/A,FALSE,"B";"partial 2",#N/A,FALSE,"B";"partial 3",#N/A,FALSE,"B";"SMALL CF 1",#N/A,FALSE,"C"}</definedName>
    <definedName name="copy2" hidden="1">{"new",#N/A,FALSE,"D";"PROFORMA",#N/A,FALSE,"A";"partial 1",#N/A,FALSE,"B";"partial 2",#N/A,FALSE,"B";"partial 3",#N/A,FALSE,"B";"SMALL CF 1",#N/A,FALSE,"C"}</definedName>
    <definedName name="Data.Dump" hidden="1">OFFSET([6]!Data.Top.Left,1,0)</definedName>
    <definedName name="DATA_08" localSheetId="10" hidden="1">'[7]Asset depreciation'!#REF!</definedName>
    <definedName name="DATA_08" localSheetId="2" hidden="1">'[7]Asset depreciation'!#REF!</definedName>
    <definedName name="DATA_08" hidden="1">'[7]Asset depreciation'!#REF!</definedName>
    <definedName name="Database.File" localSheetId="10" hidden="1">#REF!</definedName>
    <definedName name="Database.File" localSheetId="2" hidden="1">#REF!</definedName>
    <definedName name="Database.File" hidden="1">#REF!</definedName>
    <definedName name="dd" localSheetId="10" hidden="1">{#N/A,"Good",TRUE,"Sheet1";#N/A,"Normal",TRUE,"Sheet1";#N/A,"Bad",TRUE,"Sheet1"}</definedName>
    <definedName name="dd" localSheetId="2" hidden="1">{#N/A,"Good",TRUE,"Sheet1";#N/A,"Normal",TRUE,"Sheet1";#N/A,"Bad",TRUE,"Sheet1"}</definedName>
    <definedName name="dd" hidden="1">{#N/A,"Good",TRUE,"Sheet1";#N/A,"Normal",TRUE,"Sheet1";#N/A,"Bad",TRUE,"Sheet1"}</definedName>
    <definedName name="deleteme" localSheetId="10" hidden="1">{"schedule",#N/A,FALSE,"Sum Op's";"input area",#N/A,FALSE,"Sum Op's"}</definedName>
    <definedName name="deleteme" localSheetId="2" hidden="1">{"schedule",#N/A,FALSE,"Sum Op's";"input area",#N/A,FALSE,"Sum Op's"}</definedName>
    <definedName name="deleteme" hidden="1">{"schedule",#N/A,FALSE,"Sum Op's";"input area",#N/A,FALSE,"Sum Op's"}</definedName>
    <definedName name="deleteme1" localSheetId="10" hidden="1">{"schedule",#N/A,FALSE,"Sum Op's";"input area",#N/A,FALSE,"Sum Op's"}</definedName>
    <definedName name="deleteme1" localSheetId="2" hidden="1">{"schedule",#N/A,FALSE,"Sum Op's";"input area",#N/A,FALSE,"Sum Op's"}</definedName>
    <definedName name="deleteme1" hidden="1">{"schedule",#N/A,FALSE,"Sum Op's";"input area",#N/A,FALSE,"Sum Op's"}</definedName>
    <definedName name="dfg" localSheetId="10" hidden="1">{#N/A,#N/A,FALSE,"gc (2)"}</definedName>
    <definedName name="dfg" localSheetId="2" hidden="1">{#N/A,#N/A,FALSE,"gc (2)"}</definedName>
    <definedName name="dfg" hidden="1">{#N/A,#N/A,FALSE,"gc (2)"}</definedName>
    <definedName name="dfgg" localSheetId="10" hidden="1">{#N/A,#N/A,FALSE,"gc (2)"}</definedName>
    <definedName name="dfgg" localSheetId="2" hidden="1">{#N/A,#N/A,FALSE,"gc (2)"}</definedName>
    <definedName name="dfgg" hidden="1">{#N/A,#N/A,FALSE,"gc (2)"}</definedName>
    <definedName name="DSCR">#REF!</definedName>
    <definedName name="DSCR_4">#REF!</definedName>
    <definedName name="DSCR_5">#REF!</definedName>
    <definedName name="DSCR_6">#REF!</definedName>
    <definedName name="DSCR_7">#REF!</definedName>
    <definedName name="DSCR_8">#REF!</definedName>
    <definedName name="ELECTRICAL" localSheetId="10" hidden="1">{#N/A,#N/A,FALSE,"mpph1";#N/A,#N/A,FALSE,"mpmseb";#N/A,#N/A,FALSE,"mpph2"}</definedName>
    <definedName name="ELECTRICAL" localSheetId="2" hidden="1">{#N/A,#N/A,FALSE,"mpph1";#N/A,#N/A,FALSE,"mpmseb";#N/A,#N/A,FALSE,"mpph2"}</definedName>
    <definedName name="ELECTRICAL" hidden="1">{#N/A,#N/A,FALSE,"mpph1";#N/A,#N/A,FALSE,"mpmseb";#N/A,#N/A,FALSE,"mpph2"}</definedName>
    <definedName name="ere" localSheetId="10" hidden="1">{"sheet a",#N/A,FALSE,"A";"2 9 casflow",#N/A,FALSE,"B"}</definedName>
    <definedName name="ere" localSheetId="2" hidden="1">{"sheet a",#N/A,FALSE,"A";"2 9 casflow",#N/A,FALSE,"B"}</definedName>
    <definedName name="ere" hidden="1">{"sheet a",#N/A,FALSE,"A";"2 9 casflow",#N/A,FALSE,"B"}</definedName>
    <definedName name="ert5t6" localSheetId="10" hidden="1">{"Detail Project Cash Flow",#N/A,TRUE,"Cash Flow Grid";"Financing Calculation",#N/A,TRUE,"Cash Flow Grid"}</definedName>
    <definedName name="ert5t6" localSheetId="2" hidden="1">{"Detail Project Cash Flow",#N/A,TRUE,"Cash Flow Grid";"Financing Calculation",#N/A,TRUE,"Cash Flow Grid"}</definedName>
    <definedName name="ert5t6" hidden="1">{"Detail Project Cash Flow",#N/A,TRUE,"Cash Flow Grid";"Financing Calculation",#N/A,TRUE,"Cash Flow Grid"}</definedName>
    <definedName name="erw" localSheetId="10" hidden="1">{"Detail Project Cash Flow",#N/A,TRUE,"Cash Flow Grid";"Financing Calculation",#N/A,TRUE,"Cash Flow Grid"}</definedName>
    <definedName name="erw" localSheetId="2" hidden="1">{"Detail Project Cash Flow",#N/A,TRUE,"Cash Flow Grid";"Financing Calculation",#N/A,TRUE,"Cash Flow Grid"}</definedName>
    <definedName name="erw" hidden="1">{"Detail Project Cash Flow",#N/A,TRUE,"Cash Flow Grid";"Financing Calculation",#N/A,TRUE,"Cash Flow Grid"}</definedName>
    <definedName name="FC" localSheetId="10" hidden="1">{#N/A,#N/A,FALSE,"gc (2)"}</definedName>
    <definedName name="FC" localSheetId="2" hidden="1">{#N/A,#N/A,FALSE,"gc (2)"}</definedName>
    <definedName name="FC" hidden="1">{#N/A,#N/A,FALSE,"gc (2)"}</definedName>
    <definedName name="fdf" localSheetId="10" hidden="1">{"Full Sheet",#N/A,FALSE,"Expense Comparison"}</definedName>
    <definedName name="fdf" localSheetId="2" hidden="1">{"Full Sheet",#N/A,FALSE,"Expense Comparison"}</definedName>
    <definedName name="fdf" hidden="1">{"Full Sheet",#N/A,FALSE,"Expense Comparison"}</definedName>
    <definedName name="ff" localSheetId="10" hidden="1">{#N/A,#N/A,FALSE,"gc (2)"}</definedName>
    <definedName name="ff" localSheetId="2" hidden="1">{#N/A,#N/A,FALSE,"gc (2)"}</definedName>
    <definedName name="ff" hidden="1">{#N/A,#N/A,FALSE,"gc (2)"}</definedName>
    <definedName name="fgh" localSheetId="10" hidden="1">{"office ltcg",#N/A,FALSE,"gain01";"IT LTCG",#N/A,FALSE,"gain01"}</definedName>
    <definedName name="fgh" localSheetId="2" hidden="1">{"office ltcg",#N/A,FALSE,"gain01";"IT LTCG",#N/A,FALSE,"gain01"}</definedName>
    <definedName name="fgh" hidden="1">{"office ltcg",#N/A,FALSE,"gain01";"IT LTCG",#N/A,FALSE,"gain01"}</definedName>
    <definedName name="fil" hidden="1">#REF!</definedName>
    <definedName name="File.Type" hidden="1">#REF!</definedName>
    <definedName name="fill" hidden="1">[8]Set!#REF!</definedName>
    <definedName name="fill." hidden="1">[8]Set!#REF!</definedName>
    <definedName name="FUNDFLOW" localSheetId="10">#REF!</definedName>
    <definedName name="FUNDFLOW" localSheetId="2">#REF!</definedName>
    <definedName name="FUNDFLOW">#REF!</definedName>
    <definedName name="FUNDFLOW_4" localSheetId="10">#REF!</definedName>
    <definedName name="FUNDFLOW_4" localSheetId="2">#REF!</definedName>
    <definedName name="FUNDFLOW_4">#REF!</definedName>
    <definedName name="FUNDFLOW_5" localSheetId="10">#REF!</definedName>
    <definedName name="FUNDFLOW_5" localSheetId="2">#REF!</definedName>
    <definedName name="FUNDFLOW_5">#REF!</definedName>
    <definedName name="FUNDFLOW_6">#REF!</definedName>
    <definedName name="FUNDFLOW_7">#REF!</definedName>
    <definedName name="FUNDFLOW_8">#REF!</definedName>
    <definedName name="ghj" localSheetId="10" hidden="1">{#N/A,#N/A,FALSE,"gc (2)"}</definedName>
    <definedName name="ghj" localSheetId="2" hidden="1">{#N/A,#N/A,FALSE,"gc (2)"}</definedName>
    <definedName name="ghj" hidden="1">{#N/A,#N/A,FALSE,"gc (2)"}</definedName>
    <definedName name="gupta" localSheetId="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gupta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gupta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HTML_CodePage" hidden="1">1252</definedName>
    <definedName name="HTML_Control" localSheetId="10" hidden="1">{"'Proforma'!$A$1:$J$189"}</definedName>
    <definedName name="HTML_Control" localSheetId="2" hidden="1">{"'Proforma'!$A$1:$J$189"}</definedName>
    <definedName name="HTML_Control" hidden="1">{"'Proforma'!$A$1:$J$189"}</definedName>
    <definedName name="HTML_Description" hidden="1">""</definedName>
    <definedName name="HTML_Email" hidden="1">""</definedName>
    <definedName name="HTML_Header" hidden="1">"Proforma"</definedName>
    <definedName name="HTML_LastUpdate" hidden="1">"4/19/99"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"D:\analysis\MyHTML.htm"</definedName>
    <definedName name="HTML_Title" hidden="1">"proforma3"</definedName>
    <definedName name="idiot" localSheetId="10" hidden="1">{"dep. full detail",#N/A,FALSE,"annex";"3cd annex",#N/A,FALSE,"annex";"co. dep.",#N/A,FALSE,"annex"}</definedName>
    <definedName name="idiot" localSheetId="2" hidden="1">{"dep. full detail",#N/A,FALSE,"annex";"3cd annex",#N/A,FALSE,"annex";"co. dep.",#N/A,FALSE,"annex"}</definedName>
    <definedName name="idiot" hidden="1">{"dep. full detail",#N/A,FALSE,"annex";"3cd annex",#N/A,FALSE,"annex";"co. dep.",#N/A,FALSE,"annex"}</definedName>
    <definedName name="In" localSheetId="10" hidden="1">{#N/A,#N/A,FALSE,"gc (2)"}</definedName>
    <definedName name="In" localSheetId="2" hidden="1">{#N/A,#N/A,FALSE,"gc (2)"}</definedName>
    <definedName name="In" hidden="1">{#N/A,#N/A,FALSE,"gc (2)"}</definedName>
    <definedName name="Incurr" localSheetId="10" hidden="1">{#N/A,#N/A,FALSE,"gc (2)"}</definedName>
    <definedName name="Incurr" localSheetId="2" hidden="1">{#N/A,#N/A,FALSE,"gc (2)"}</definedName>
    <definedName name="Incurr" hidden="1">{#N/A,#N/A,FALSE,"gc (2)"}</definedName>
    <definedName name="IntroPrintArea" hidden="1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39125.817037037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ay" localSheetId="10" hidden="1">{#N/A,#N/A,FALSE,"gc (2)"}</definedName>
    <definedName name="Jay" localSheetId="2" hidden="1">{#N/A,#N/A,FALSE,"gc (2)"}</definedName>
    <definedName name="Jay" hidden="1">{#N/A,#N/A,FALSE,"gc (2)"}</definedName>
    <definedName name="jj" localSheetId="10" hidden="1">{#N/A,#N/A,FALSE,"One Pager";#N/A,#N/A,FALSE,"Technical"}</definedName>
    <definedName name="jj" localSheetId="2" hidden="1">{#N/A,#N/A,FALSE,"One Pager";#N/A,#N/A,FALSE,"Technical"}</definedName>
    <definedName name="jj" hidden="1">{#N/A,#N/A,FALSE,"One Pager";#N/A,#N/A,FALSE,"Technical"}</definedName>
    <definedName name="KEY_INDICATORS_4">#REF!</definedName>
    <definedName name="KEY_INDICATORS_5">#REF!</definedName>
    <definedName name="KEY_INDICATORS_6">#REF!</definedName>
    <definedName name="KEY_INDICATORS_7">#REF!</definedName>
    <definedName name="KEY_INDICATORS_8">#REF!</definedName>
    <definedName name="kyd.ChngCell.01." hidden="1">#REF!</definedName>
    <definedName name="kyd.CounterLimitCell.01." hidden="1">"x"</definedName>
    <definedName name="kyd.Dim.01." hidden="1">"toad:Company"</definedName>
    <definedName name="kyd.ElementList.01." hidden="1">#REF!</definedName>
    <definedName name="kyd.ElementType.01." hidden="1">3</definedName>
    <definedName name="kyd.ItemType.01." hidden="1">2</definedName>
    <definedName name="kyd.NumLevels.01." hidden="1">999</definedName>
    <definedName name="kyd.ParentName.01." hidden="1">""</definedName>
    <definedName name="kyd.PrintParent.01." hidden="1">TRUE</definedName>
    <definedName name="kyd.SelectString.01." hidden="1">"*"</definedName>
    <definedName name="LIAB_4">#REF!</definedName>
    <definedName name="LIAB_5">#REF!</definedName>
    <definedName name="LIAB_6">#REF!</definedName>
    <definedName name="LIAB_7">#REF!</definedName>
    <definedName name="LIAB_8">#REF!</definedName>
    <definedName name="MCBDB" localSheetId="10" hidden="1">{#N/A,#N/A,FALSE,"mpph1";#N/A,#N/A,FALSE,"mpmseb";#N/A,#N/A,FALSE,"mpph2"}</definedName>
    <definedName name="MCBDB" localSheetId="2" hidden="1">{#N/A,#N/A,FALSE,"mpph1";#N/A,#N/A,FALSE,"mpmseb";#N/A,#N/A,FALSE,"mpph2"}</definedName>
    <definedName name="MCBDB" hidden="1">{#N/A,#N/A,FALSE,"mpph1";#N/A,#N/A,FALSE,"mpmseb";#N/A,#N/A,FALSE,"mpph2"}</definedName>
    <definedName name="mr10resi" localSheetId="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mr10resi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mr10resi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mr10residen" localSheetId="10" hidden="1">{#N/A,#N/A,TRUE,"Financials";#N/A,#N/A,TRUE,"Operating Statistics";#N/A,#N/A,TRUE,"Capex &amp; Depreciation";#N/A,#N/A,TRUE,"Debt"}</definedName>
    <definedName name="mr10residen" localSheetId="2" hidden="1">{#N/A,#N/A,TRUE,"Financials";#N/A,#N/A,TRUE,"Operating Statistics";#N/A,#N/A,TRUE,"Capex &amp; Depreciation";#N/A,#N/A,TRUE,"Debt"}</definedName>
    <definedName name="mr10residen" hidden="1">{#N/A,#N/A,TRUE,"Financials";#N/A,#N/A,TRUE,"Operating Statistics";#N/A,#N/A,TRUE,"Capex &amp; Depreciation";#N/A,#N/A,TRUE,"Debt"}</definedName>
    <definedName name="Nitin" hidden="1">'[9]Sheet3 (2)'!$A$60:$A$76</definedName>
    <definedName name="parse" localSheetId="10" hidden="1">#REF!</definedName>
    <definedName name="parse" localSheetId="2" hidden="1">#REF!</definedName>
    <definedName name="parse" hidden="1">#REF!</definedName>
    <definedName name="PL1_4" localSheetId="10">#REF!</definedName>
    <definedName name="PL1_4" localSheetId="2">#REF!</definedName>
    <definedName name="PL1_4">#REF!</definedName>
    <definedName name="PL1_5" localSheetId="10">#REF!</definedName>
    <definedName name="PL1_5" localSheetId="2">#REF!</definedName>
    <definedName name="PL1_5">#REF!</definedName>
    <definedName name="PL1_6">#REF!</definedName>
    <definedName name="PL1_7">#REF!</definedName>
    <definedName name="PL1_8">#REF!</definedName>
    <definedName name="PL2_4">#REF!</definedName>
    <definedName name="PL2_5">#REF!</definedName>
    <definedName name="PL2_6">#REF!</definedName>
    <definedName name="PL2_7">#REF!</definedName>
    <definedName name="PL2_8">#REF!</definedName>
    <definedName name="plfull_4">#REF!</definedName>
    <definedName name="plfull_5">#REF!</definedName>
    <definedName name="plfull_6">#REF!</definedName>
    <definedName name="plfull_7">#REF!</definedName>
    <definedName name="plfull_8">#REF!</definedName>
    <definedName name="ppl" localSheetId="10" hidden="1">{#N/A,#N/A,FALSE,"gc (2)"}</definedName>
    <definedName name="ppl" localSheetId="2" hidden="1">{#N/A,#N/A,FALSE,"gc (2)"}</definedName>
    <definedName name="ppl" hidden="1">{#N/A,#N/A,FALSE,"gc (2)"}</definedName>
    <definedName name="PUB_FileID" hidden="1">"L10003363.xls"</definedName>
    <definedName name="PUB_UserID" hidden="1">"MAYERX"</definedName>
    <definedName name="qw" localSheetId="10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qw" localSheetId="2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qw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qwer" localSheetId="10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qwer" localSheetId="2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qwer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ram" localSheetId="10" hidden="1">{"dep. full detail",#N/A,FALSE,"annex";"3cd annex",#N/A,FALSE,"annex";"co. dep.",#N/A,FALSE,"annex"}</definedName>
    <definedName name="ram" localSheetId="2" hidden="1">{"dep. full detail",#N/A,FALSE,"annex";"3cd annex",#N/A,FALSE,"annex";"co. dep.",#N/A,FALSE,"annex"}</definedName>
    <definedName name="ram" hidden="1">{"dep. full detail",#N/A,FALSE,"annex";"3cd annex",#N/A,FALSE,"annex";"co. dep.",#N/A,FALSE,"annex"}</definedName>
    <definedName name="RATIOS_4">#REF!</definedName>
    <definedName name="RATIOS_5">#REF!</definedName>
    <definedName name="RATIOS_6">#REF!</definedName>
    <definedName name="RATIOS_7">#REF!</definedName>
    <definedName name="RATIOS_8">#REF!</definedName>
    <definedName name="report" localSheetId="10" hidden="1">{#N/A,#N/A,FALSE,"Summary";#N/A,#N/A,FALSE,"Assumptions";#N/A,#N/A,FALSE,"Cash Flow";#N/A,#N/A,FALSE,"Residual Calculation";#N/A,#N/A,FALSE,"Pricing Matrix";#N/A,#N/A,FALSE,"Pricing Matrix II";#N/A,#N/A,FALSE,"Expiration Schedule"}</definedName>
    <definedName name="report" localSheetId="2" hidden="1">{#N/A,#N/A,FALSE,"Summary";#N/A,#N/A,FALSE,"Assumptions";#N/A,#N/A,FALSE,"Cash Flow";#N/A,#N/A,FALSE,"Residual Calculation";#N/A,#N/A,FALSE,"Pricing Matrix";#N/A,#N/A,FALSE,"Pricing Matrix II";#N/A,#N/A,FALSE,"Expiration Schedule"}</definedName>
    <definedName name="report" hidden="1">{#N/A,#N/A,FALSE,"Summary";#N/A,#N/A,FALSE,"Assumptions";#N/A,#N/A,FALSE,"Cash Flow";#N/A,#N/A,FALSE,"Residual Calculation";#N/A,#N/A,FALSE,"Pricing Matrix";#N/A,#N/A,FALSE,"Pricing Matrix II";#N/A,#N/A,FALSE,"Expiration Schedule"}</definedName>
    <definedName name="reu" localSheetId="10" hidden="1">{#N/A,#N/A,FALSE,"gc (2)"}</definedName>
    <definedName name="reu" localSheetId="2" hidden="1">{#N/A,#N/A,FALSE,"gc (2)"}</definedName>
    <definedName name="reu" hidden="1">{#N/A,#N/A,FALSE,"gc (2)"}</definedName>
    <definedName name="reya" localSheetId="10" hidden="1">{"office ltcg",#N/A,FALSE,"gain01";"IT LTCG",#N/A,FALSE,"gain01"}</definedName>
    <definedName name="reya" localSheetId="2" hidden="1">{"office ltcg",#N/A,FALSE,"gain01";"IT LTCG",#N/A,FALSE,"gain01"}</definedName>
    <definedName name="reya" hidden="1">{"office ltcg",#N/A,FALSE,"gain01";"IT LTCG",#N/A,FALSE,"gain01"}</definedName>
    <definedName name="ripal" localSheetId="10" hidden="1">{#N/A,#N/A,FALSE,"gc (2)"}</definedName>
    <definedName name="ripal" localSheetId="2" hidden="1">{#N/A,#N/A,FALSE,"gc (2)"}</definedName>
    <definedName name="ripal" hidden="1">{#N/A,#N/A,FALSE,"gc (2)"}</definedName>
    <definedName name="rtrt" localSheetId="10" hidden="1">{"sheet a",#N/A,FALSE,"A";"sheet b 1",#N/A,FALSE,"B";"sheet b 2",#N/A,FALSE,"B"}</definedName>
    <definedName name="rtrt" localSheetId="2" hidden="1">{"sheet a",#N/A,FALSE,"A";"sheet b 1",#N/A,FALSE,"B";"sheet b 2",#N/A,FALSE,"B"}</definedName>
    <definedName name="rtrt" hidden="1">{"sheet a",#N/A,FALSE,"A";"sheet b 1",#N/A,FALSE,"B";"sheet b 2",#N/A,FALSE,"B"}</definedName>
    <definedName name="s" localSheetId="10" hidden="1">{"Output-3Column",#N/A,FALSE,"Output"}</definedName>
    <definedName name="s" localSheetId="2" hidden="1">{"Output-3Column",#N/A,FALSE,"Output"}</definedName>
    <definedName name="s" hidden="1">{"Output-3Column",#N/A,FALSE,"Output"}</definedName>
    <definedName name="sanju" localSheetId="10" hidden="1">{"office ltcg",#N/A,FALSE,"gain01";"IT LTCG",#N/A,FALSE,"gain01"}</definedName>
    <definedName name="sanju" localSheetId="2" hidden="1">{"office ltcg",#N/A,FALSE,"gain01";"IT LTCG",#N/A,FALSE,"gain01"}</definedName>
    <definedName name="sanju" hidden="1">{"office ltcg",#N/A,FALSE,"gain01";"IT LTCG",#N/A,FALSE,"gain01"}</definedName>
    <definedName name="SAPBEXdnldView" hidden="1">"16MPPULO0WIBVEDKDTTJHER3J"</definedName>
    <definedName name="SAPBEXsysID" hidden="1">"BWP"</definedName>
    <definedName name="sdf" localSheetId="10" hidden="1">{"PROFORMA",#N/A,FALSE,"A";"BIGGER 1",#N/A,FALSE,"B";"BIGGER 2",#N/A,FALSE,"B";"BIGGER 3",#N/A,FALSE,"B";"SMALL CF 1",#N/A,FALSE,"C"}</definedName>
    <definedName name="sdf" localSheetId="2" hidden="1">{"PROFORMA",#N/A,FALSE,"A";"BIGGER 1",#N/A,FALSE,"B";"BIGGER 2",#N/A,FALSE,"B";"BIGGER 3",#N/A,FALSE,"B";"SMALL CF 1",#N/A,FALSE,"C"}</definedName>
    <definedName name="sdf" hidden="1">{"PROFORMA",#N/A,FALSE,"A";"BIGGER 1",#N/A,FALSE,"B";"BIGGER 2",#N/A,FALSE,"B";"BIGGER 3",#N/A,FALSE,"B";"SMALL CF 1",#N/A,FALSE,"C"}</definedName>
    <definedName name="Security_4">#REF!</definedName>
    <definedName name="SECURITY_5">#REF!</definedName>
    <definedName name="SECURITY_6">#REF!</definedName>
    <definedName name="SECURITY_7">#REF!</definedName>
    <definedName name="SECURITY_8">#REF!</definedName>
    <definedName name="Show.Acct.Update.Warning" hidden="1">#REF!</definedName>
    <definedName name="Show.MDB.Update.Warning" hidden="1">#REF!</definedName>
    <definedName name="sk" localSheetId="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sk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sk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SLEVIN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LEVIN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LEVI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pectfdi" localSheetId="10" hidden="1">{"schedule",#N/A,FALSE,"Sum Op's";"input area",#N/A,FALSE,"Sum Op's"}</definedName>
    <definedName name="spectfdi" localSheetId="2" hidden="1">{"schedule",#N/A,FALSE,"Sum Op's";"input area",#N/A,FALSE,"Sum Op's"}</definedName>
    <definedName name="spectfdi" hidden="1">{"schedule",#N/A,FALSE,"Sum Op's";"input area",#N/A,FALSE,"Sum Op's"}</definedName>
    <definedName name="stock02" localSheetId="10" hidden="1">{#N/A,#N/A,FALSE,"gc (2)"}</definedName>
    <definedName name="stock02" localSheetId="2" hidden="1">{#N/A,#N/A,FALSE,"gc (2)"}</definedName>
    <definedName name="stock02" hidden="1">{#N/A,#N/A,FALSE,"gc (2)"}</definedName>
    <definedName name="sv" hidden="1">#REF!</definedName>
    <definedName name="TA" localSheetId="10" hidden="1">{#N/A,#N/A,TRUE,"Financials";#N/A,#N/A,TRUE,"Operating Statistics";#N/A,#N/A,TRUE,"Capex &amp; Depreciation";#N/A,#N/A,TRUE,"Debt"}</definedName>
    <definedName name="TA" localSheetId="2" hidden="1">{#N/A,#N/A,TRUE,"Financials";#N/A,#N/A,TRUE,"Operating Statistics";#N/A,#N/A,TRUE,"Capex &amp; Depreciation";#N/A,#N/A,TRUE,"Debt"}</definedName>
    <definedName name="TA" hidden="1">{#N/A,#N/A,TRUE,"Financials";#N/A,#N/A,TRUE,"Operating Statistics";#N/A,#N/A,TRUE,"Capex &amp; Depreciation";#N/A,#N/A,TRUE,"Debt"}</definedName>
    <definedName name="Tables" localSheetId="10" hidden="1">{"sales",#N/A,FALSE,"Sales";"sales existing",#N/A,FALSE,"Sales";"sales rd1",#N/A,FALSE,"Sales";"sales rd2",#N/A,FALSE,"Sales"}</definedName>
    <definedName name="Tables" localSheetId="2" hidden="1">{"sales",#N/A,FALSE,"Sales";"sales existing",#N/A,FALSE,"Sales";"sales rd1",#N/A,FALSE,"Sales";"sales rd2",#N/A,FALSE,"Sales"}</definedName>
    <definedName name="Tables" hidden="1">{"sales",#N/A,FALSE,"Sales";"sales existing",#N/A,FALSE,"Sales";"sales rd1",#N/A,FALSE,"Sales";"sales rd2",#N/A,FALSE,"Sales"}</definedName>
    <definedName name="TB" localSheetId="10" hidden="1">{#N/A,#N/A,FALSE,"One Pager";#N/A,#N/A,FALSE,"Technical"}</definedName>
    <definedName name="TB" localSheetId="2" hidden="1">{#N/A,#N/A,FALSE,"One Pager";#N/A,#N/A,FALSE,"Technical"}</definedName>
    <definedName name="TB" hidden="1">{#N/A,#N/A,FALSE,"One Pager";#N/A,#N/A,FALSE,"Technical"}</definedName>
    <definedName name="the" localSheetId="10" hidden="1">{#N/A,#N/A,FALSE,"gc (2)"}</definedName>
    <definedName name="the" localSheetId="2" hidden="1">{#N/A,#N/A,FALSE,"gc (2)"}</definedName>
    <definedName name="the" hidden="1">{#N/A,#N/A,FALSE,"gc (2)"}</definedName>
    <definedName name="TNW_4">#REF!</definedName>
    <definedName name="TNW_5">#REF!</definedName>
    <definedName name="TNW_6">#REF!</definedName>
    <definedName name="TNW_7">#REF!</definedName>
    <definedName name="TNW_8">#REF!</definedName>
    <definedName name="TT" localSheetId="10" hidden="1">{#N/A,#N/A,TRUE,"Financials";#N/A,#N/A,TRUE,"Operating Statistics";#N/A,#N/A,TRUE,"Capex &amp; Depreciation";#N/A,#N/A,TRUE,"Debt"}</definedName>
    <definedName name="TT" localSheetId="2" hidden="1">{#N/A,#N/A,TRUE,"Financials";#N/A,#N/A,TRUE,"Operating Statistics";#N/A,#N/A,TRUE,"Capex &amp; Depreciation";#N/A,#N/A,TRUE,"Debt"}</definedName>
    <definedName name="TT" hidden="1">{#N/A,#N/A,TRUE,"Financials";#N/A,#N/A,TRUE,"Operating Statistics";#N/A,#N/A,TRUE,"Capex &amp; Depreciation";#N/A,#N/A,TRUE,"Debt"}</definedName>
    <definedName name="uu" localSheetId="10" hidden="1">{#N/A,#N/A,FALSE,"gc (2)"}</definedName>
    <definedName name="uu" localSheetId="2" hidden="1">{#N/A,#N/A,FALSE,"gc (2)"}</definedName>
    <definedName name="uu" hidden="1">{#N/A,#N/A,FALSE,"gc (2)"}</definedName>
    <definedName name="vg" localSheetId="10" hidden="1">{#N/A,#N/A,FALSE,"One Pager";#N/A,#N/A,FALSE,"Technical"}</definedName>
    <definedName name="vg" localSheetId="2" hidden="1">{#N/A,#N/A,FALSE,"One Pager";#N/A,#N/A,FALSE,"Technical"}</definedName>
    <definedName name="vg" hidden="1">{#N/A,#N/A,FALSE,"One Pager";#N/A,#N/A,FALSE,"Technical"}</definedName>
    <definedName name="vishnu" localSheetId="10" hidden="1">{#N/A,#N/A,FALSE,"One Pager";#N/A,#N/A,FALSE,"Technical"}</definedName>
    <definedName name="vishnu" localSheetId="2" hidden="1">{#N/A,#N/A,FALSE,"One Pager";#N/A,#N/A,FALSE,"Technical"}</definedName>
    <definedName name="vishnu" hidden="1">{#N/A,#N/A,FALSE,"One Pager";#N/A,#N/A,FALSE,"Technical"}</definedName>
    <definedName name="vk" localSheetId="10" hidden="1">{#N/A,#N/A,FALSE,"One Pager";#N/A,#N/A,FALSE,"Technical"}</definedName>
    <definedName name="vk" localSheetId="2" hidden="1">{#N/A,#N/A,FALSE,"One Pager";#N/A,#N/A,FALSE,"Technical"}</definedName>
    <definedName name="vk" hidden="1">{#N/A,#N/A,FALSE,"One Pager";#N/A,#N/A,FALSE,"Technical"}</definedName>
    <definedName name="WC">#REF!</definedName>
    <definedName name="WC_4">#REF!</definedName>
    <definedName name="WC_5">#REF!</definedName>
    <definedName name="WC_6">#REF!</definedName>
    <definedName name="WC_7">#REF!</definedName>
    <definedName name="WC_8">#REF!</definedName>
    <definedName name="wrn.1995._.Analysis." localSheetId="10" hidden="1">{#N/A,#N/A,FALSE,"1995 Rev &amp; Exp"}</definedName>
    <definedName name="wrn.1995._.Analysis." localSheetId="2" hidden="1">{#N/A,#N/A,FALSE,"1995 Rev &amp; Exp"}</definedName>
    <definedName name="wrn.1995._.Analysis." hidden="1">{#N/A,#N/A,FALSE,"1995 Rev &amp; Exp"}</definedName>
    <definedName name="wrn.2701all." localSheetId="10" hidden="1">{#N/A,#N/A,FALSE,"T&amp;E (2)";#N/A,#N/A,FALSE,"R&amp;E SUM";#N/A,#N/A,FALSE,"R&amp;E MONTH";#N/A,#N/A,FALSE,"R&amp;E YEAR";#N/A,#N/A,FALSE,"T&amp;E (1)";#N/A,#N/A,FALSE,"T&amp;E SUM"}</definedName>
    <definedName name="wrn.2701all." localSheetId="2" hidden="1">{#N/A,#N/A,FALSE,"T&amp;E (2)";#N/A,#N/A,FALSE,"R&amp;E SUM";#N/A,#N/A,FALSE,"R&amp;E MONTH";#N/A,#N/A,FALSE,"R&amp;E YEAR";#N/A,#N/A,FALSE,"T&amp;E (1)";#N/A,#N/A,FALSE,"T&amp;E SUM"}</definedName>
    <definedName name="wrn.2701all." hidden="1">{#N/A,#N/A,FALSE,"T&amp;E (2)";#N/A,#N/A,FALSE,"R&amp;E SUM";#N/A,#N/A,FALSE,"R&amp;E MONTH";#N/A,#N/A,FALSE,"R&amp;E YEAR";#N/A,#N/A,FALSE,"T&amp;E (1)";#N/A,#N/A,FALSE,"T&amp;E SUM"}</definedName>
    <definedName name="wrn.2703all." localSheetId="10" hidden="1">{#N/A,#N/A,FALSE,"R&amp;E SUM";#N/A,#N/A,FALSE,"R&amp;E MONTH";#N/A,#N/A,FALSE,"R&amp;E YEAR";#N/A,#N/A,FALSE,"SREV (1)";#N/A,#N/A,FALSE,"SREV(2)";#N/A,#N/A,FALSE,"SREV(3)";#N/A,#N/A,FALSE,"SREV(4)";#N/A,#N/A,FALSE,"OREV (1)";#N/A,#N/A,FALSE,"T&amp;E SUM";#N/A,#N/A,FALSE,"T&amp;E (1)"}</definedName>
    <definedName name="wrn.2703all." localSheetId="2" hidden="1">{#N/A,#N/A,FALSE,"R&amp;E SUM";#N/A,#N/A,FALSE,"R&amp;E MONTH";#N/A,#N/A,FALSE,"R&amp;E YEAR";#N/A,#N/A,FALSE,"SREV (1)";#N/A,#N/A,FALSE,"SREV(2)";#N/A,#N/A,FALSE,"SREV(3)";#N/A,#N/A,FALSE,"SREV(4)";#N/A,#N/A,FALSE,"OREV (1)";#N/A,#N/A,FALSE,"T&amp;E SUM";#N/A,#N/A,FALSE,"T&amp;E (1)"}</definedName>
    <definedName name="wrn.2703all." hidden="1">{#N/A,#N/A,FALSE,"R&amp;E SUM";#N/A,#N/A,FALSE,"R&amp;E MONTH";#N/A,#N/A,FALSE,"R&amp;E YEAR";#N/A,#N/A,FALSE,"SREV (1)";#N/A,#N/A,FALSE,"SREV(2)";#N/A,#N/A,FALSE,"SREV(3)";#N/A,#N/A,FALSE,"SREV(4)";#N/A,#N/A,FALSE,"OREV (1)";#N/A,#N/A,FALSE,"T&amp;E SUM";#N/A,#N/A,FALSE,"T&amp;E (1)"}</definedName>
    <definedName name="wrn.2705all." localSheetId="10" hidden="1">{#N/A,#N/A,FALSE,"R&amp;E SUM";#N/A,#N/A,FALSE,"R&amp;E MONTH";#N/A,#N/A,FALSE,"R&amp;E YEAR";#N/A,#N/A,FALSE,"OREV (1)";#N/A,#N/A,FALSE,"OREV (2)"}</definedName>
    <definedName name="wrn.2705all." localSheetId="2" hidden="1">{#N/A,#N/A,FALSE,"R&amp;E SUM";#N/A,#N/A,FALSE,"R&amp;E MONTH";#N/A,#N/A,FALSE,"R&amp;E YEAR";#N/A,#N/A,FALSE,"OREV (1)";#N/A,#N/A,FALSE,"OREV (2)"}</definedName>
    <definedName name="wrn.2705all." hidden="1">{#N/A,#N/A,FALSE,"R&amp;E SUM";#N/A,#N/A,FALSE,"R&amp;E MONTH";#N/A,#N/A,FALSE,"R&amp;E YEAR";#N/A,#N/A,FALSE,"OREV (1)";#N/A,#N/A,FALSE,"OREV (2)"}</definedName>
    <definedName name="wrn.2706all." localSheetId="10" hidden="1">{#N/A,#N/A,FALSE,"R&amp;E SUM";#N/A,#N/A,FALSE,"R&amp;E MONTH";#N/A,#N/A,FALSE,"R&amp;E YEAR";#N/A,#N/A,FALSE,"SREV (1)";#N/A,#N/A,FALSE,"OREV (1)"}</definedName>
    <definedName name="wrn.2706all." localSheetId="2" hidden="1">{#N/A,#N/A,FALSE,"R&amp;E SUM";#N/A,#N/A,FALSE,"R&amp;E MONTH";#N/A,#N/A,FALSE,"R&amp;E YEAR";#N/A,#N/A,FALSE,"SREV (1)";#N/A,#N/A,FALSE,"OREV (1)"}</definedName>
    <definedName name="wrn.2706all." hidden="1">{#N/A,#N/A,FALSE,"R&amp;E SUM";#N/A,#N/A,FALSE,"R&amp;E MONTH";#N/A,#N/A,FALSE,"R&amp;E YEAR";#N/A,#N/A,FALSE,"SREV (1)";#N/A,#N/A,FALSE,"OREV (1)"}</definedName>
    <definedName name="wrn.2707all." localSheetId="10" hidden="1">{#N/A,#N/A,FALSE,"R&amp;E SUM";#N/A,#N/A,FALSE,"R&amp;E MONTH";#N/A,#N/A,FALSE,"R&amp;E YEAR";#N/A,#N/A,FALSE,"SREV (1)";#N/A,#N/A,FALSE,"SREV(2)";#N/A,#N/A,FALSE,"OREV (1)";#N/A,#N/A,FALSE,"rent"}</definedName>
    <definedName name="wrn.2707all." localSheetId="2" hidden="1">{#N/A,#N/A,FALSE,"R&amp;E SUM";#N/A,#N/A,FALSE,"R&amp;E MONTH";#N/A,#N/A,FALSE,"R&amp;E YEAR";#N/A,#N/A,FALSE,"SREV (1)";#N/A,#N/A,FALSE,"SREV(2)";#N/A,#N/A,FALSE,"OREV (1)";#N/A,#N/A,FALSE,"rent"}</definedName>
    <definedName name="wrn.2707all." hidden="1">{#N/A,#N/A,FALSE,"R&amp;E SUM";#N/A,#N/A,FALSE,"R&amp;E MONTH";#N/A,#N/A,FALSE,"R&amp;E YEAR";#N/A,#N/A,FALSE,"SREV (1)";#N/A,#N/A,FALSE,"SREV(2)";#N/A,#N/A,FALSE,"OREV (1)";#N/A,#N/A,FALSE,"rent"}</definedName>
    <definedName name="wrn.2711all." localSheetId="10" hidden="1">{#N/A,#N/A,FALSE,"R&amp;E SUM";#N/A,#N/A,FALSE,"R&amp;E MONTH";#N/A,#N/A,FALSE,"R&amp;E YEAR";#N/A,#N/A,FALSE,"OREV (1)";#N/A,#N/A,FALSE,"OREV (2)"}</definedName>
    <definedName name="wrn.2711all." localSheetId="2" hidden="1">{#N/A,#N/A,FALSE,"R&amp;E SUM";#N/A,#N/A,FALSE,"R&amp;E MONTH";#N/A,#N/A,FALSE,"R&amp;E YEAR";#N/A,#N/A,FALSE,"OREV (1)";#N/A,#N/A,FALSE,"OREV (2)"}</definedName>
    <definedName name="wrn.2711all." hidden="1">{#N/A,#N/A,FALSE,"R&amp;E SUM";#N/A,#N/A,FALSE,"R&amp;E MONTH";#N/A,#N/A,FALSE,"R&amp;E YEAR";#N/A,#N/A,FALSE,"OREV (1)";#N/A,#N/A,FALSE,"OREV (2)"}</definedName>
    <definedName name="wrn.AkrutiCMA." localSheetId="10" hidden="1">{#N/A,#N/A,FALSE,"OPSTATE";#N/A,#N/A,FALSE,"BSLIABILITY";#N/A,#N/A,FALSE,"BSASSETS";#N/A,#N/A,FALSE,"Sheet1"}</definedName>
    <definedName name="wrn.AkrutiCMA." localSheetId="2" hidden="1">{#N/A,#N/A,FALSE,"OPSTATE";#N/A,#N/A,FALSE,"BSLIABILITY";#N/A,#N/A,FALSE,"BSASSETS";#N/A,#N/A,FALSE,"Sheet1"}</definedName>
    <definedName name="wrn.AkrutiCMA." hidden="1">{#N/A,#N/A,FALSE,"OPSTATE";#N/A,#N/A,FALSE,"BSLIABILITY";#N/A,#N/A,FALSE,"BSASSETS";#N/A,#N/A,FALSE,"Sheet1"}</definedName>
    <definedName name="wrn.ALAN." localSheetId="10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localSheetId="2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L." localSheetId="10" hidden="1">{#N/A,#N/A,TRUE,"3-Gateway";#N/A,#N/A,TRUE,"4-ByrkitAve.Bus.Ctr.";#N/A,#N/A,TRUE,"5- 851 Marietta Assoc.";#N/A,#N/A,TRUE,"6-Fesslers";#N/A,#N/A,TRUE,"7- 3300 Sample";#N/A,#N/A,TRUE,"8-Blackthorn-Wells";#N/A,#N/A,TRUE,"9-BlackthornNimtz";#N/A,#N/A,TRUE,"10-Willow Trace II";#N/A,#N/A,TRUE,"11-Homeland";#N/A,#N/A,TRUE,"12-Dugdale";#N/A,#N/A,TRUE,"13-Park Center";#N/A,#N/A,TRUE,"14-Michiana";#N/A,#N/A,TRUE,"15-LTV (Niles)";#N/A,#N/A,TRUE,"16-Niles-Colfax";#N/A,#N/A,TRUE,"17-Colfax Place";#N/A,#N/A,TRUE,"18-Pru Office"}</definedName>
    <definedName name="wrn.ALL." localSheetId="2" hidden="1">{#N/A,#N/A,TRUE,"3-Gateway";#N/A,#N/A,TRUE,"4-ByrkitAve.Bus.Ctr.";#N/A,#N/A,TRUE,"5- 851 Marietta Assoc.";#N/A,#N/A,TRUE,"6-Fesslers";#N/A,#N/A,TRUE,"7- 3300 Sample";#N/A,#N/A,TRUE,"8-Blackthorn-Wells";#N/A,#N/A,TRUE,"9-BlackthornNimtz";#N/A,#N/A,TRUE,"10-Willow Trace II";#N/A,#N/A,TRUE,"11-Homeland";#N/A,#N/A,TRUE,"12-Dugdale";#N/A,#N/A,TRUE,"13-Park Center";#N/A,#N/A,TRUE,"14-Michiana";#N/A,#N/A,TRUE,"15-LTV (Niles)";#N/A,#N/A,TRUE,"16-Niles-Colfax";#N/A,#N/A,TRUE,"17-Colfax Place";#N/A,#N/A,TRUE,"18-Pru Office"}</definedName>
    <definedName name="wrn.ALL." hidden="1">{#N/A,#N/A,TRUE,"3-Gateway";#N/A,#N/A,TRUE,"4-ByrkitAve.Bus.Ctr.";#N/A,#N/A,TRUE,"5- 851 Marietta Assoc.";#N/A,#N/A,TRUE,"6-Fesslers";#N/A,#N/A,TRUE,"7- 3300 Sample";#N/A,#N/A,TRUE,"8-Blackthorn-Wells";#N/A,#N/A,TRUE,"9-BlackthornNimtz";#N/A,#N/A,TRUE,"10-Willow Trace II";#N/A,#N/A,TRUE,"11-Homeland";#N/A,#N/A,TRUE,"12-Dugdale";#N/A,#N/A,TRUE,"13-Park Center";#N/A,#N/A,TRUE,"14-Michiana";#N/A,#N/A,TRUE,"15-LTV (Niles)";#N/A,#N/A,TRUE,"16-Niles-Colfax";#N/A,#N/A,TRUE,"17-Colfax Place";#N/A,#N/A,TRUE,"18-Pru Office"}</definedName>
    <definedName name="wrn.All._.Columns._.Month." localSheetId="10" hidden="1">{#N/A,#N/A,FALSE,"Table M";#N/A,#N/A,FALSE,"Graph-F";"All Fcst Month SumOps",#N/A,FALSE,"SumOps";"All Fcst Month SumExp",#N/A,FALSE,"SumExp";"All Fcst Month ExpDept",#N/A,FALSE,"ExpDept";#N/A,#N/A,FALSE,"SumOps";#N/A,#N/A,FALSE,"SumExp";#N/A,#N/A,FALSE,"ExpDept"}</definedName>
    <definedName name="wrn.All._.Columns._.Month." localSheetId="2" hidden="1">{#N/A,#N/A,FALSE,"Table M";#N/A,#N/A,FALSE,"Graph-F";"All Fcst Month SumOps",#N/A,FALSE,"SumOps";"All Fcst Month SumExp",#N/A,FALSE,"SumExp";"All Fcst Month ExpDept",#N/A,FALSE,"ExpDept";#N/A,#N/A,FALSE,"SumOps";#N/A,#N/A,FALSE,"SumExp";#N/A,#N/A,FALSE,"ExpDept"}</definedName>
    <definedName name="wrn.All._.Columns._.Month." hidden="1">{#N/A,#N/A,FALSE,"Table M";#N/A,#N/A,FALSE,"Graph-F";"All Fcst Month SumOps",#N/A,FALSE,"SumOps";"All Fcst Month SumExp",#N/A,FALSE,"SumExp";"All Fcst Month ExpDept",#N/A,FALSE,"ExpDept";#N/A,#N/A,FALSE,"SumOps";#N/A,#N/A,FALSE,"SumExp";#N/A,#N/A,FALSE,"ExpDept"}</definedName>
    <definedName name="wrn.All._.Inputs." localSheetId="10" hidden="1">{#N/A,#N/A,FALSE,"Primary";#N/A,#N/A,FALSE,"Secondary";#N/A,#N/A,FALSE,"Latent";#N/A,#N/A,FALSE,"Demand Inputs";#N/A,#N/A,FALSE,"Supply Addn";#N/A,#N/A,FALSE,"Mkt Pen"}</definedName>
    <definedName name="wrn.All._.Inputs." localSheetId="2" hidden="1">{#N/A,#N/A,FALSE,"Primary";#N/A,#N/A,FALSE,"Secondary";#N/A,#N/A,FALSE,"Latent";#N/A,#N/A,FALSE,"Demand Inputs";#N/A,#N/A,FALSE,"Supply Addn";#N/A,#N/A,FALSE,"Mkt Pen"}</definedName>
    <definedName name="wrn.All._.Inputs." hidden="1">{#N/A,#N/A,FALSE,"Primary";#N/A,#N/A,FALSE,"Secondary";#N/A,#N/A,FALSE,"Latent";#N/A,#N/A,FALSE,"Demand Inputs";#N/A,#N/A,FALSE,"Supply Addn";#N/A,#N/A,FALSE,"Mkt Pen"}</definedName>
    <definedName name="wrn.All._.Reports." localSheetId="10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wrn.All._.Reports." localSheetId="2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wrn.All._.Reports.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wrn.all.1" localSheetId="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wrn.all.1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wrn.all.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wrn.Appraisal." localSheetId="10" hidden="1">{#N/A,#N/A,FALSE,"APPRAISAL";#N/A,#N/A,FALSE,"APPRAISAL 2";#N/A,#N/A,FALSE,"APPRAISAL 3"}</definedName>
    <definedName name="wrn.Appraisal." localSheetId="2" hidden="1">{#N/A,#N/A,FALSE,"APPRAISAL";#N/A,#N/A,FALSE,"APPRAISAL 2";#N/A,#N/A,FALSE,"APPRAISAL 3"}</definedName>
    <definedName name="wrn.Appraisal." hidden="1">{#N/A,#N/A,FALSE,"APPRAISAL";#N/A,#N/A,FALSE,"APPRAISAL 2";#N/A,#N/A,FALSE,"APPRAISAL 3"}</definedName>
    <definedName name="wrn.Asset._.Management." localSheetId="10" hidden="1">{#N/A,#N/A,FALSE,"ASSET MGMT."}</definedName>
    <definedName name="wrn.Asset._.Management." localSheetId="2" hidden="1">{#N/A,#N/A,FALSE,"ASSET MGMT."}</definedName>
    <definedName name="wrn.Asset._.Management." hidden="1">{#N/A,#N/A,FALSE,"ASSET MGMT."}</definedName>
    <definedName name="wrn.Assumption._.Book." localSheetId="10" hidden="1">{#N/A,#N/A,FALSE,"Model Assumptions"}</definedName>
    <definedName name="wrn.Assumption._.Book." localSheetId="2" hidden="1">{#N/A,#N/A,FALSE,"Model Assumptions"}</definedName>
    <definedName name="wrn.Assumption._.Book." hidden="1">{#N/A,#N/A,FALSE,"Model Assumptions"}</definedName>
    <definedName name="wrn.AVEX._.NCL._.Tower." localSheetId="10" hidden="1">{#N/A,#N/A,FALSE,"North Central Life";#N/A,#N/A,FALSE,"Town Square";#N/A,#N/A,FALSE,"Summary"}</definedName>
    <definedName name="wrn.AVEX._.NCL._.Tower." localSheetId="2" hidden="1">{#N/A,#N/A,FALSE,"North Central Life";#N/A,#N/A,FALSE,"Town Square";#N/A,#N/A,FALSE,"Summary"}</definedName>
    <definedName name="wrn.AVEX._.NCL._.Tower." hidden="1">{#N/A,#N/A,FALSE,"North Central Life";#N/A,#N/A,FALSE,"Town Square";#N/A,#N/A,FALSE,"Summary"}</definedName>
    <definedName name="wrn.backup." localSheetId="10" hidden="1">{"financials",#N/A,FALSE,"BASIC";"interest",#N/A,FALSE,"BASIC";"leasing and financing",#N/A,FALSE,"BASIC";"returns back up",#N/A,FALSE,"BASIC"}</definedName>
    <definedName name="wrn.backup." localSheetId="2" hidden="1">{"financials",#N/A,FALSE,"BASIC";"interest",#N/A,FALSE,"BASIC";"leasing and financing",#N/A,FALSE,"BASIC";"returns back up",#N/A,FALSE,"BASIC"}</definedName>
    <definedName name="wrn.backup." hidden="1">{"financials",#N/A,FALSE,"BASIC";"interest",#N/A,FALSE,"BASIC";"leasing and financing",#N/A,FALSE,"BASIC";"returns back up",#N/A,FALSE,"BASIC"}</definedName>
    <definedName name="wrn.bank._.model." localSheetId="10" hidden="1">{"banks",#N/A,FALSE,"BASIC"}</definedName>
    <definedName name="wrn.bank._.model." localSheetId="2" hidden="1">{"banks",#N/A,FALSE,"BASIC"}</definedName>
    <definedName name="wrn.bank._.model." hidden="1">{"banks",#N/A,FALSE,"BASIC"}</definedName>
    <definedName name="wrn.BaseYearDemand." localSheetId="10" hidden="1">{"Base Year Demand",#N/A,FALSE,"Demand-Base Year"}</definedName>
    <definedName name="wrn.BaseYearDemand." localSheetId="2" hidden="1">{"Base Year Demand",#N/A,FALSE,"Demand-Base Year"}</definedName>
    <definedName name="wrn.BaseYearDemand." hidden="1">{"Base Year Demand",#N/A,FALSE,"Demand-Base Year"}</definedName>
    <definedName name="wrn.BIGGER." localSheetId="10" hidden="1">{"PROFORMA",#N/A,FALSE,"A";"BIGGER 1",#N/A,FALSE,"B";"BIGGER 2",#N/A,FALSE,"B";"BIGGER 3",#N/A,FALSE,"B";"SMALL CF 1",#N/A,FALSE,"C"}</definedName>
    <definedName name="wrn.BIGGER." localSheetId="2" hidden="1">{"PROFORMA",#N/A,FALSE,"A";"BIGGER 1",#N/A,FALSE,"B";"BIGGER 2",#N/A,FALSE,"B";"BIGGER 3",#N/A,FALSE,"B";"SMALL CF 1",#N/A,FALSE,"C"}</definedName>
    <definedName name="wrn.BIGGER." hidden="1">{"PROFORMA",#N/A,FALSE,"A";"BIGGER 1",#N/A,FALSE,"B";"BIGGER 2",#N/A,FALSE,"B";"BIGGER 3",#N/A,FALSE,"B";"SMALL CF 1",#N/A,FALSE,"C"}</definedName>
    <definedName name="wrn.Birdie." localSheetId="10" hidden="1">{#N/A,#N/A,FALSE,"Trans Summary";#N/A,#N/A,FALSE,"Proforma Five Yr";#N/A,#N/A,FALSE,"Occ and Rate"}</definedName>
    <definedName name="wrn.Birdie." localSheetId="2" hidden="1">{#N/A,#N/A,FALSE,"Trans Summary";#N/A,#N/A,FALSE,"Proforma Five Yr";#N/A,#N/A,FALSE,"Occ and Rate"}</definedName>
    <definedName name="wrn.Birdie." hidden="1">{#N/A,#N/A,FALSE,"Trans Summary";#N/A,#N/A,FALSE,"Proforma Five Yr";#N/A,#N/A,FALSE,"Occ and Rate"}</definedName>
    <definedName name="wrn.BlackWhite." localSheetId="10" hidden="1">{#N/A,#N/A,FALSE,"NNN sum";#N/A,#N/A,FALSE,"10-yr Opt. A Sum";#N/A,#N/A,FALSE,"10-yr Opt A Other Costs";#N/A,#N/A,FALSE,"Purchase Sum";#N/A,#N/A,FALSE,"Purchase Other Costs"}</definedName>
    <definedName name="wrn.BlackWhite." localSheetId="2" hidden="1">{#N/A,#N/A,FALSE,"NNN sum";#N/A,#N/A,FALSE,"10-yr Opt. A Sum";#N/A,#N/A,FALSE,"10-yr Opt A Other Costs";#N/A,#N/A,FALSE,"Purchase Sum";#N/A,#N/A,FALSE,"Purchase Other Costs"}</definedName>
    <definedName name="wrn.BlackWhite." hidden="1">{#N/A,#N/A,FALSE,"NNN sum";#N/A,#N/A,FALSE,"10-yr Opt. A Sum";#N/A,#N/A,FALSE,"10-yr Opt A Other Costs";#N/A,#N/A,FALSE,"Purchase Sum";#N/A,#N/A,FALSE,"Purchase Other Costs"}</definedName>
    <definedName name="wrn.bleu4." localSheetId="10" hidden="1">{#N/A,#N/A,FALSE}</definedName>
    <definedName name="wrn.bleu4." localSheetId="2" hidden="1">{#N/A,#N/A,FALSE}</definedName>
    <definedName name="wrn.bleu4." hidden="1">{#N/A,#N/A,FALSE}</definedName>
    <definedName name="wrn.book." localSheetId="10" hidden="1">{"page1",#N/A,FALSE,"net investor returns";"page2",#N/A,FALSE,"net investor returns"}</definedName>
    <definedName name="wrn.book." localSheetId="2" hidden="1">{"page1",#N/A,FALSE,"net investor returns";"page2",#N/A,FALSE,"net investor returns"}</definedName>
    <definedName name="wrn.book." hidden="1">{"page1",#N/A,FALSE,"net investor returns";"page2",#N/A,FALSE,"net investor returns"}</definedName>
    <definedName name="wrn.Both._.Outputs." localSheetId="10" hidden="1">{"LTV Output",#N/A,FALSE,"Output";"DCR Output",#N/A,FALSE,"Output"}</definedName>
    <definedName name="wrn.Both._.Outputs." localSheetId="2" hidden="1">{"LTV Output",#N/A,FALSE,"Output";"DCR Output",#N/A,FALSE,"Output"}</definedName>
    <definedName name="wrn.Both._.Outputs." hidden="1">{"LTV Output",#N/A,FALSE,"Output";"DCR Output",#N/A,FALSE,"Output"}</definedName>
    <definedName name="wrn.Buildups." localSheetId="10" hidden="1">{"ACQ",#N/A,FALSE,"ACQUISITIONS";"ACQF",#N/A,FALSE,"ACQUISITIONS";"PF",#N/A,FALSE,"PROYECTOVILA";"PV",#N/A,FALSE,"PROYECTOVILA";"Fee Dev",#N/A,FALSE,"DEVELOPMENT GROWTH";"gd",#N/A,FALSE,"DEVELOPMENT GROWTH"}</definedName>
    <definedName name="wrn.Buildups." localSheetId="2" hidden="1">{"ACQ",#N/A,FALSE,"ACQUISITIONS";"ACQF",#N/A,FALSE,"ACQUISITIONS";"PF",#N/A,FALSE,"PROYECTOVILA";"PV",#N/A,FALSE,"PROYECTOVILA";"Fee Dev",#N/A,FALSE,"DEVELOPMENT GROWTH";"gd",#N/A,FALSE,"DEVELOPMENT GROWTH"}</definedName>
    <definedName name="wrn.Buildups." hidden="1">{"ACQ",#N/A,FALSE,"ACQUISITIONS";"ACQF",#N/A,FALSE,"ACQUISITIONS";"PF",#N/A,FALSE,"PROYECTOVILA";"PV",#N/A,FALSE,"PROYECTOVILA";"Fee Dev",#N/A,FALSE,"DEVELOPMENT GROWTH";"gd",#N/A,FALSE,"DEVELOPMENT GROWTH"}</definedName>
    <definedName name="wrn.Cash._.Flow._.Analysis." localSheetId="10" hidden="1">{"CF",#N/A,FALSE,"Cash Flow";"RET",#N/A,FALSE,"Returns";"NPV",#N/A,FALSE,"Values";"ASMPT",#N/A,FALSE,"Assumptions"}</definedName>
    <definedName name="wrn.Cash._.Flow._.Analysis." localSheetId="2" hidden="1">{"CF",#N/A,FALSE,"Cash Flow";"RET",#N/A,FALSE,"Returns";"NPV",#N/A,FALSE,"Values";"ASMPT",#N/A,FALSE,"Assumptions"}</definedName>
    <definedName name="wrn.Cash._.Flow._.Analysis." hidden="1">{"CF",#N/A,FALSE,"Cash Flow";"RET",#N/A,FALSE,"Returns";"NPV",#N/A,FALSE,"Values";"ASMPT",#N/A,FALSE,"Assumptions"}</definedName>
    <definedName name="wrn.Complete._.Review." localSheetId="10" hidden="1">{#N/A,#N/A,FALSE,"Occ and Rate";#N/A,#N/A,FALSE,"PF Input";#N/A,#N/A,FALSE,"Capital Input";#N/A,#N/A,FALSE,"Proforma Five Yr";#N/A,#N/A,FALSE,"Calculations";#N/A,#N/A,FALSE,"Transaction Summary-DTW"}</definedName>
    <definedName name="wrn.Complete._.Review." localSheetId="2" hidden="1">{#N/A,#N/A,FALSE,"Occ and Rate";#N/A,#N/A,FALSE,"PF Input";#N/A,#N/A,FALSE,"Capital Input";#N/A,#N/A,FALSE,"Proforma Five Yr";#N/A,#N/A,FALSE,"Calculations";#N/A,#N/A,FALSE,"Transaction Summary-DTW"}</definedName>
    <definedName name="wrn.Complete._.Review." hidden="1">{#N/A,#N/A,FALSE,"Occ and Rate";#N/A,#N/A,FALSE,"PF Input";#N/A,#N/A,FALSE,"Capital Input";#N/A,#N/A,FALSE,"Proforma Five Yr";#N/A,#N/A,FALSE,"Calculations";#N/A,#N/A,FALSE,"Transaction Summary-DTW"}</definedName>
    <definedName name="wrn.Conference._.Center._.Financials." localSheetId="10" hidden="1">{#N/A,#N/A,FALSE,"Pro Forma";#N/A,#N/A,FALSE,"Project Summary";#N/A,#N/A,FALSE,"Detail Estimate";#N/A,#N/A,FALSE,"Cashflow Schedule"}</definedName>
    <definedName name="wrn.Conference._.Center._.Financials." localSheetId="2" hidden="1">{#N/A,#N/A,FALSE,"Pro Forma";#N/A,#N/A,FALSE,"Project Summary";#N/A,#N/A,FALSE,"Detail Estimate";#N/A,#N/A,FALSE,"Cashflow Schedule"}</definedName>
    <definedName name="wrn.Conference._.Center._.Financials." hidden="1">{#N/A,#N/A,FALSE,"Pro Forma";#N/A,#N/A,FALSE,"Project Summary";#N/A,#N/A,FALSE,"Detail Estimate";#N/A,#N/A,FALSE,"Cashflow Schedule"}</definedName>
    <definedName name="wrn.Control._.Sheet." localSheetId="10" hidden="1">{#N/A,#N/A,FALSE,"CONTROL"}</definedName>
    <definedName name="wrn.Control._.Sheet." localSheetId="2" hidden="1">{#N/A,#N/A,FALSE,"CONTROL"}</definedName>
    <definedName name="wrn.Control._.Sheet." hidden="1">{#N/A,#N/A,FALSE,"CONTROL"}</definedName>
    <definedName name="wrn.Credit._.Summary." localSheetId="10" hidden="1">{#N/A,#N/A,FALSE,"CREDIT"}</definedName>
    <definedName name="wrn.Credit._.Summary." localSheetId="2" hidden="1">{#N/A,#N/A,FALSE,"CREDIT"}</definedName>
    <definedName name="wrn.Credit._.Summary." hidden="1">{#N/A,#N/A,FALSE,"CREDIT"}</definedName>
    <definedName name="wrn.data." localSheetId="10" hidden="1">{"data",#N/A,FALSE,"INPUT"}</definedName>
    <definedName name="wrn.data." localSheetId="2" hidden="1">{"data",#N/A,FALSE,"INPUT"}</definedName>
    <definedName name="wrn.data." hidden="1">{"data",#N/A,FALSE,"INPUT"}</definedName>
    <definedName name="wrn.DCR._.Output." localSheetId="10" hidden="1">{"DCR Output",#N/A,FALSE,"Output"}</definedName>
    <definedName name="wrn.DCR._.Output." localSheetId="2" hidden="1">{"DCR Output",#N/A,FALSE,"Output"}</definedName>
    <definedName name="wrn.DCR._.Output." hidden="1">{"DCR Output",#N/A,FALSE,"Output"}</definedName>
    <definedName name="wrn.Demand._.Calcs." localSheetId="10" hidden="1">{#N/A,#N/A,FALSE,"Demand Calcs"}</definedName>
    <definedName name="wrn.Demand._.Calcs." localSheetId="2" hidden="1">{#N/A,#N/A,FALSE,"Demand Calcs"}</definedName>
    <definedName name="wrn.Demand._.Calcs." hidden="1">{#N/A,#N/A,FALSE,"Demand Calcs"}</definedName>
    <definedName name="wrn.Demand._.Inputs." localSheetId="10" hidden="1">{#N/A,#N/A,FALSE,"Demand Inputs"}</definedName>
    <definedName name="wrn.Demand._.Inputs." localSheetId="2" hidden="1">{#N/A,#N/A,FALSE,"Demand Inputs"}</definedName>
    <definedName name="wrn.Demand._.Inputs." hidden="1">{#N/A,#N/A,FALSE,"Demand Inputs"}</definedName>
    <definedName name="wrn.dep." localSheetId="10" hidden="1">{"dep. full detail",#N/A,FALSE,"annex";"3cd annex",#N/A,FALSE,"annex";"co. dep.",#N/A,FALSE,"annex"}</definedName>
    <definedName name="wrn.dep." localSheetId="2" hidden="1">{"dep. full detail",#N/A,FALSE,"annex";"3cd annex",#N/A,FALSE,"annex";"co. dep.",#N/A,FALSE,"annex"}</definedName>
    <definedName name="wrn.dep." hidden="1">{"dep. full detail",#N/A,FALSE,"annex";"3cd annex",#N/A,FALSE,"annex";"co. dep.",#N/A,FALSE,"annex"}</definedName>
    <definedName name="wrn.DEPTS." localSheetId="10" hidden="1">{#N/A,#N/A,FALSE,"2701";#N/A,#N/A,FALSE,"2702";#N/A,#N/A,FALSE,"2703";#N/A,#N/A,FALSE,"2704";#N/A,#N/A,FALSE,"2705";#N/A,#N/A,FALSE,"2706";#N/A,#N/A,FALSE,"2707";#N/A,#N/A,FALSE,"2708";#N/A,#N/A,FALSE,"2709";#N/A,#N/A,FALSE,"2710";#N/A,#N/A,FALSE,"2711";#N/A,#N/A,FALSE,"2712";#N/A,#N/A,FALSE,"2713";#N/A,#N/A,FALSE,"2714";#N/A,#N/A,FALSE,"2715";#N/A,#N/A,FALSE,"2716";#N/A,#N/A,FALSE,"2718";#N/A,#N/A,FALSE,"2719";#N/A,#N/A,FALSE,"ASL"}</definedName>
    <definedName name="wrn.DEPTS." localSheetId="2" hidden="1">{#N/A,#N/A,FALSE,"2701";#N/A,#N/A,FALSE,"2702";#N/A,#N/A,FALSE,"2703";#N/A,#N/A,FALSE,"2704";#N/A,#N/A,FALSE,"2705";#N/A,#N/A,FALSE,"2706";#N/A,#N/A,FALSE,"2707";#N/A,#N/A,FALSE,"2708";#N/A,#N/A,FALSE,"2709";#N/A,#N/A,FALSE,"2710";#N/A,#N/A,FALSE,"2711";#N/A,#N/A,FALSE,"2712";#N/A,#N/A,FALSE,"2713";#N/A,#N/A,FALSE,"2714";#N/A,#N/A,FALSE,"2715";#N/A,#N/A,FALSE,"2716";#N/A,#N/A,FALSE,"2718";#N/A,#N/A,FALSE,"2719";#N/A,#N/A,FALSE,"ASL"}</definedName>
    <definedName name="wrn.DEPTS." hidden="1">{#N/A,#N/A,FALSE,"2701";#N/A,#N/A,FALSE,"2702";#N/A,#N/A,FALSE,"2703";#N/A,#N/A,FALSE,"2704";#N/A,#N/A,FALSE,"2705";#N/A,#N/A,FALSE,"2706";#N/A,#N/A,FALSE,"2707";#N/A,#N/A,FALSE,"2708";#N/A,#N/A,FALSE,"2709";#N/A,#N/A,FALSE,"2710";#N/A,#N/A,FALSE,"2711";#N/A,#N/A,FALSE,"2712";#N/A,#N/A,FALSE,"2713";#N/A,#N/A,FALSE,"2714";#N/A,#N/A,FALSE,"2715";#N/A,#N/A,FALSE,"2716";#N/A,#N/A,FALSE,"2718";#N/A,#N/A,FALSE,"2719";#N/A,#N/A,FALSE,"ASL"}</definedName>
    <definedName name="wrn.detail." localSheetId="10" hidden="1">{"Build1",#N/A,FALSE,"Buildup";"Build2",#N/A,FALSE,"Buildup";"Build3",#N/A,FALSE,"Buildup"}</definedName>
    <definedName name="wrn.detail." localSheetId="2" hidden="1">{"Build1",#N/A,FALSE,"Buildup";"Build2",#N/A,FALSE,"Buildup";"Build3",#N/A,FALSE,"Buildup"}</definedName>
    <definedName name="wrn.detail." hidden="1">{"Build1",#N/A,FALSE,"Buildup";"Build2",#N/A,FALSE,"Buildup";"Build3",#N/A,FALSE,"Buildup"}</definedName>
    <definedName name="wrn.Engineering." localSheetId="10" hidden="1">{#N/A,#N/A,FALSE,"ENGINEERING"}</definedName>
    <definedName name="wrn.Engineering." localSheetId="2" hidden="1">{#N/A,#N/A,FALSE,"ENGINEERING"}</definedName>
    <definedName name="wrn.Engineering." hidden="1">{#N/A,#N/A,FALSE,"ENGINEERING"}</definedName>
    <definedName name="wrn.Environmental." localSheetId="10" hidden="1">{#N/A,#N/A,FALSE,"ENVIRONMENTAL"}</definedName>
    <definedName name="wrn.Environmental." localSheetId="2" hidden="1">{#N/A,#N/A,FALSE,"ENVIRONMENTAL"}</definedName>
    <definedName name="wrn.Environmental." hidden="1">{#N/A,#N/A,FALSE,"ENVIRONMENTAL"}</definedName>
    <definedName name="wrn.EVEREST." localSheetId="10" hidden="1">{#N/A,#N/A,FALSE,"BANKLIMITS";#N/A,#N/A,FALSE,"OPSTATE";#N/A,#N/A,FALSE,"BSLIABILITY";#N/A,#N/A,FALSE,"BSASSETS";#N/A,#N/A,FALSE,"CABUILDUP";#N/A,#N/A,FALSE,"WCASSESS";#N/A,#N/A,FALSE,"FUNDFLOW";#N/A,#N/A,FALSE,"DSCR";#N/A,#N/A,FALSE,"RATIOS";#N/A,#N/A,FALSE,"Term loan"}</definedName>
    <definedName name="wrn.EVEREST." localSheetId="2" hidden="1">{#N/A,#N/A,FALSE,"BANKLIMITS";#N/A,#N/A,FALSE,"OPSTATE";#N/A,#N/A,FALSE,"BSLIABILITY";#N/A,#N/A,FALSE,"BSASSETS";#N/A,#N/A,FALSE,"CABUILDUP";#N/A,#N/A,FALSE,"WCASSESS";#N/A,#N/A,FALSE,"FUNDFLOW";#N/A,#N/A,FALSE,"DSCR";#N/A,#N/A,FALSE,"RATIOS";#N/A,#N/A,FALSE,"Term loan"}</definedName>
    <definedName name="wrn.EVEREST." hidden="1">{#N/A,#N/A,FALSE,"BANKLIMITS";#N/A,#N/A,FALSE,"OPSTATE";#N/A,#N/A,FALSE,"BSLIABILITY";#N/A,#N/A,FALSE,"BSASSETS";#N/A,#N/A,FALSE,"CABUILDUP";#N/A,#N/A,FALSE,"WCASSESS";#N/A,#N/A,FALSE,"FUNDFLOW";#N/A,#N/A,FALSE,"DSCR";#N/A,#N/A,FALSE,"RATIOS";#N/A,#N/A,FALSE,"Term loan"}</definedName>
    <definedName name="wrn.Executive._.Summary._.Reports." localSheetId="10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wrn.Executive._.Summary._.Reports." localSheetId="2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wrn.Executive._.Summary._.Reports.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wrn.Fair._.Share._.Calcs." localSheetId="10" hidden="1">{#N/A,#N/A,FALSE,"Fair Share"}</definedName>
    <definedName name="wrn.Fair._.Share._.Calcs." localSheetId="2" hidden="1">{#N/A,#N/A,FALSE,"Fair Share"}</definedName>
    <definedName name="wrn.Fair._.Share._.Calcs." hidden="1">{#N/A,#N/A,FALSE,"Fair Share"}</definedName>
    <definedName name="wrn.Feb98." localSheetId="10" hidden="1">{"sheet a",#N/A,FALSE,"A";"2 9 casflow",#N/A,FALSE,"B"}</definedName>
    <definedName name="wrn.Feb98." localSheetId="2" hidden="1">{"sheet a",#N/A,FALSE,"A";"2 9 casflow",#N/A,FALSE,"B"}</definedName>
    <definedName name="wrn.Feb98." hidden="1">{"sheet a",#N/A,FALSE,"A";"2 9 casflow",#N/A,FALSE,"B"}</definedName>
    <definedName name="wrn.Final._.Output." localSheetId="10" hidden="1">{#N/A,#N/A,FALSE,"Final Output"}</definedName>
    <definedName name="wrn.Final._.Output." localSheetId="2" hidden="1">{#N/A,#N/A,FALSE,"Final Output"}</definedName>
    <definedName name="wrn.Final._.Output." hidden="1">{#N/A,#N/A,FALSE,"Final Output"}</definedName>
    <definedName name="wrn.Financials_long." localSheetId="10" hidden="1">{"IS",#N/A,FALSE,"Financials2 (Expanded)";"bsa",#N/A,FALSE,"Financials2 (Expanded)";"BS",#N/A,FALSE,"Financials2 (Expanded)";"CF",#N/A,FALSE,"Financials2 (Expanded)"}</definedName>
    <definedName name="wrn.Financials_long." localSheetId="2" hidden="1">{"IS",#N/A,FALSE,"Financials2 (Expanded)";"bsa",#N/A,FALSE,"Financials2 (Expanded)";"BS",#N/A,FALSE,"Financials2 (Expanded)";"CF",#N/A,FALSE,"Financials2 (Expanded)"}</definedName>
    <definedName name="wrn.Financials_long." hidden="1">{"IS",#N/A,FALSE,"Financials2 (Expanded)";"bsa",#N/A,FALSE,"Financials2 (Expanded)";"BS",#N/A,FALSE,"Financials2 (Expanded)";"CF",#N/A,FALSE,"Financials2 (Expanded)"}</definedName>
    <definedName name="wrn.FULL._.COMPARISON." localSheetId="10" hidden="1">{"Full Sheet",#N/A,FALSE,"Expense Comparison"}</definedName>
    <definedName name="wrn.FULL._.COMPARISON." localSheetId="2" hidden="1">{"Full Sheet",#N/A,FALSE,"Expense Comparison"}</definedName>
    <definedName name="wrn.FULL._.COMPARISON." hidden="1">{"Full Sheet",#N/A,FALSE,"Expense Comparison"}</definedName>
    <definedName name="wrn.Full._.Financials." localSheetId="10" hidden="1">{#N/A,#N/A,TRUE,"Financials";#N/A,#N/A,TRUE,"Operating Statistics";#N/A,#N/A,TRUE,"Capex &amp; Depreciation";#N/A,#N/A,TRUE,"Debt"}</definedName>
    <definedName name="wrn.Full._.Financials." localSheetId="2" hidden="1">{#N/A,#N/A,TRUE,"Financials";#N/A,#N/A,TRUE,"Operating Statistics";#N/A,#N/A,TRUE,"Capex &amp; Depreciation";#N/A,#N/A,TRUE,"Debt"}</definedName>
    <definedName name="wrn.Full._.Financials." hidden="1">{#N/A,#N/A,TRUE,"Financials";#N/A,#N/A,TRUE,"Operating Statistics";#N/A,#N/A,TRUE,"Capex &amp; Depreciation";#N/A,#N/A,TRUE,"Debt"}</definedName>
    <definedName name="wrn.Full._.Monty." localSheetId="10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localSheetId="2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Presentation." localSheetId="10" hidden="1">{#N/A,#N/A,FALSE,"SUMOPS";#N/A,#N/A,FALSE,"REVCAT";#N/A,#N/A,FALSE,"REV-SUM";#N/A,#N/A,FALSE,"REV-DETAIL";#N/A,#N/A,FALSE,"COS-DETAIL";#N/A,#N/A,FALSE,"PROJ VAR";#N/A,#N/A,FALSE,"C-EXP";#N/A,#N/A,FALSE,"3550";#N/A,#N/A,FALSE,"3551";#N/A,#N/A,FALSE,"3552";#N/A,#N/A,FALSE,"3553";#N/A,#N/A,FALSE,"3554";#N/A,#N/A,FALSE,"3555";#N/A,#N/A,FALSE,"3556";#N/A,#N/A,FALSE,"3557";#N/A,#N/A,FALSE,"3558";#N/A,#N/A,FALSE,"3559";#N/A,#N/A,FALSE,"3560";#N/A,#N/A,FALSE,"3561";#N/A,#N/A,FALSE,"3562";#N/A,#N/A,FALSE,"SUMOPSD";#N/A,#N/A,FALSE,"CASH FLOW"}</definedName>
    <definedName name="wrn.Full._.Presentation." localSheetId="2" hidden="1">{#N/A,#N/A,FALSE,"SUMOPS";#N/A,#N/A,FALSE,"REVCAT";#N/A,#N/A,FALSE,"REV-SUM";#N/A,#N/A,FALSE,"REV-DETAIL";#N/A,#N/A,FALSE,"COS-DETAIL";#N/A,#N/A,FALSE,"PROJ VAR";#N/A,#N/A,FALSE,"C-EXP";#N/A,#N/A,FALSE,"3550";#N/A,#N/A,FALSE,"3551";#N/A,#N/A,FALSE,"3552";#N/A,#N/A,FALSE,"3553";#N/A,#N/A,FALSE,"3554";#N/A,#N/A,FALSE,"3555";#N/A,#N/A,FALSE,"3556";#N/A,#N/A,FALSE,"3557";#N/A,#N/A,FALSE,"3558";#N/A,#N/A,FALSE,"3559";#N/A,#N/A,FALSE,"3560";#N/A,#N/A,FALSE,"3561";#N/A,#N/A,FALSE,"3562";#N/A,#N/A,FALSE,"SUMOPSD";#N/A,#N/A,FALSE,"CASH FLOW"}</definedName>
    <definedName name="wrn.Full._.Presentation." hidden="1">{#N/A,#N/A,FALSE,"SUMOPS";#N/A,#N/A,FALSE,"REVCAT";#N/A,#N/A,FALSE,"REV-SUM";#N/A,#N/A,FALSE,"REV-DETAIL";#N/A,#N/A,FALSE,"COS-DETAIL";#N/A,#N/A,FALSE,"PROJ VAR";#N/A,#N/A,FALSE,"C-EXP";#N/A,#N/A,FALSE,"3550";#N/A,#N/A,FALSE,"3551";#N/A,#N/A,FALSE,"3552";#N/A,#N/A,FALSE,"3553";#N/A,#N/A,FALSE,"3554";#N/A,#N/A,FALSE,"3555";#N/A,#N/A,FALSE,"3556";#N/A,#N/A,FALSE,"3557";#N/A,#N/A,FALSE,"3558";#N/A,#N/A,FALSE,"3559";#N/A,#N/A,FALSE,"3560";#N/A,#N/A,FALSE,"3561";#N/A,#N/A,FALSE,"3562";#N/A,#N/A,FALSE,"SUMOPSD";#N/A,#N/A,FALSE,"CASH FLOW"}</definedName>
    <definedName name="wrn.full._.report." localSheetId="1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localSheetId="2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fin.1" localSheetId="10" hidden="1">{#N/A,#N/A,TRUE,"Financials";#N/A,#N/A,TRUE,"Operating Statistics";#N/A,#N/A,TRUE,"Capex &amp; Depreciation";#N/A,#N/A,TRUE,"Debt"}</definedName>
    <definedName name="wrn.full.fin.1" localSheetId="2" hidden="1">{#N/A,#N/A,TRUE,"Financials";#N/A,#N/A,TRUE,"Operating Statistics";#N/A,#N/A,TRUE,"Capex &amp; Depreciation";#N/A,#N/A,TRUE,"Debt"}</definedName>
    <definedName name="wrn.full.fin.1" hidden="1">{#N/A,#N/A,TRUE,"Financials";#N/A,#N/A,TRUE,"Operating Statistics";#N/A,#N/A,TRUE,"Capex &amp; Depreciation";#N/A,#N/A,TRUE,"Debt"}</definedName>
    <definedName name="wrn.G.C.P.L.." localSheetId="10" hidden="1">{#N/A,#N/A,FALSE,"gc (2)"}</definedName>
    <definedName name="wrn.G.C.P.L.." localSheetId="2" hidden="1">{#N/A,#N/A,FALSE,"gc (2)"}</definedName>
    <definedName name="wrn.G.C.P.L.." hidden="1">{#N/A,#N/A,FALSE,"gc (2)"}</definedName>
    <definedName name="wrn.GSA._.PRINT." localSheetId="10" hidden="1">{#N/A,#N/A,FALSE,"DEV COSTS";#N/A,#N/A,FALSE,"10-YR C. F."}</definedName>
    <definedName name="wrn.GSA._.PRINT." localSheetId="2" hidden="1">{#N/A,#N/A,FALSE,"DEV COSTS";#N/A,#N/A,FALSE,"10-YR C. F."}</definedName>
    <definedName name="wrn.GSA._.PRINT." hidden="1">{#N/A,#N/A,FALSE,"DEV COSTS";#N/A,#N/A,FALSE,"10-YR C. F."}</definedName>
    <definedName name="wrn.Historical._.Analysis." localSheetId="10" hidden="1">{#N/A,#N/A,FALSE,"HISTORICAL REV &amp; EXP"}</definedName>
    <definedName name="wrn.Historical._.Analysis." localSheetId="2" hidden="1">{#N/A,#N/A,FALSE,"HISTORICAL REV &amp; EXP"}</definedName>
    <definedName name="wrn.Historical._.Analysis." hidden="1">{#N/A,#N/A,FALSE,"HISTORICAL REV &amp; EXP"}</definedName>
    <definedName name="wrn.Hotel._.and._.Conf._.Center._.Owner._.Returns." localSheetId="10" hidden="1">{#N/A,#N/A,FALSE,"Combined Returns";#N/A,#N/A,FALSE,"Tax Returns";#N/A,#N/A,FALSE,"Cash Returns"}</definedName>
    <definedName name="wrn.Hotel._.and._.Conf._.Center._.Owner._.Returns." localSheetId="2" hidden="1">{#N/A,#N/A,FALSE,"Combined Returns";#N/A,#N/A,FALSE,"Tax Returns";#N/A,#N/A,FALSE,"Cash Returns"}</definedName>
    <definedName name="wrn.Hotel._.and._.Conf._.Center._.Owner._.Returns." hidden="1">{#N/A,#N/A,FALSE,"Combined Returns";#N/A,#N/A,FALSE,"Tax Returns";#N/A,#N/A,FALSE,"Cash Returns"}</definedName>
    <definedName name="wrn.Hotel._.Financials." localSheetId="10" hidden="1">{#N/A,#N/A,FALSE,"Pro Forma";#N/A,#N/A,FALSE,"Project Summary";#N/A,#N/A,FALSE,"Detail Estimate";#N/A,#N/A,FALSE,"Cashflow Schedule"}</definedName>
    <definedName name="wrn.Hotel._.Financials." localSheetId="2" hidden="1">{#N/A,#N/A,FALSE,"Pro Forma";#N/A,#N/A,FALSE,"Project Summary";#N/A,#N/A,FALSE,"Detail Estimate";#N/A,#N/A,FALSE,"Cashflow Schedule"}</definedName>
    <definedName name="wrn.Hotel._.Financials." hidden="1">{#N/A,#N/A,FALSE,"Pro Forma";#N/A,#N/A,FALSE,"Project Summary";#N/A,#N/A,FALSE,"Detail Estimate";#N/A,#N/A,FALSE,"Cashflow Schedule"}</definedName>
    <definedName name="wrn.Index." localSheetId="10" hidden="1">{#N/A,#N/A,FALSE,"INDEX"}</definedName>
    <definedName name="wrn.Index." localSheetId="2" hidden="1">{#N/A,#N/A,FALSE,"INDEX"}</definedName>
    <definedName name="wrn.Index." hidden="1">{#N/A,#N/A,FALSE,"INDEX"}</definedName>
    <definedName name="wrn.Inputs." localSheetId="10" hidden="1">{"Inflation-BaseYear",#N/A,FALSE,"Inputs"}</definedName>
    <definedName name="wrn.Inputs." localSheetId="2" hidden="1">{"Inflation-BaseYear",#N/A,FALSE,"Inputs"}</definedName>
    <definedName name="wrn.Inputs." hidden="1">{"Inflation-BaseYear",#N/A,FALSE,"Inputs"}</definedName>
    <definedName name="wrn.Investment._.Review." localSheetId="10" hidden="1">{#N/A,#N/A,FALSE,"Proforma Five Yr";#N/A,#N/A,FALSE,"Capital Input";#N/A,#N/A,FALSE,"Calculations";#N/A,#N/A,FALSE,"Transaction Summary-DTW"}</definedName>
    <definedName name="wrn.Investment._.Review." localSheetId="2" hidden="1">{#N/A,#N/A,FALSE,"Proforma Five Yr";#N/A,#N/A,FALSE,"Capital Input";#N/A,#N/A,FALSE,"Calculations";#N/A,#N/A,FALSE,"Transaction Summary-DTW"}</definedName>
    <definedName name="wrn.Investment._.Review." hidden="1">{#N/A,#N/A,FALSE,"Proforma Five Yr";#N/A,#N/A,FALSE,"Capital Input";#N/A,#N/A,FALSE,"Calculations";#N/A,#N/A,FALSE,"Transaction Summary-DTW"}</definedName>
    <definedName name="wrn.Investment._.Summary._.Golf._.Suites." localSheetId="10" hidden="1">{"Preferred Equity IRR",#N/A,FALSE,"PROFORMA";"GP Cash Flow and IRR",#N/A,FALSE,"PROFORMA"}</definedName>
    <definedName name="wrn.Investment._.Summary._.Golf._.Suites." localSheetId="2" hidden="1">{"Preferred Equity IRR",#N/A,FALSE,"PROFORMA";"GP Cash Flow and IRR",#N/A,FALSE,"PROFORMA"}</definedName>
    <definedName name="wrn.Investment._.Summary._.Golf._.Suites." hidden="1">{"Preferred Equity IRR",#N/A,FALSE,"PROFORMA";"GP Cash Flow and IRR",#N/A,FALSE,"PROFORMA"}</definedName>
    <definedName name="wrn.jan._.98." localSheetId="10" hidden="1">{"sheet a",#N/A,FALSE,"A";"sheet b 1",#N/A,FALSE,"B";"sheet b 2",#N/A,FALSE,"B"}</definedName>
    <definedName name="wrn.jan._.98." localSheetId="2" hidden="1">{"sheet a",#N/A,FALSE,"A";"sheet b 1",#N/A,FALSE,"B";"sheet b 2",#N/A,FALSE,"B"}</definedName>
    <definedName name="wrn.jan._.98." hidden="1">{"sheet a",#N/A,FALSE,"A";"sheet b 1",#N/A,FALSE,"B";"sheet b 2",#N/A,FALSE,"B"}</definedName>
    <definedName name="wrn.Latent._.Demand._.Inputs." localSheetId="10" hidden="1">{#N/A,#N/A,FALSE,"Latent"}</definedName>
    <definedName name="wrn.Latent._.Demand._.Inputs." localSheetId="2" hidden="1">{#N/A,#N/A,FALSE,"Latent"}</definedName>
    <definedName name="wrn.Latent._.Demand._.Inputs." hidden="1">{#N/A,#N/A,FALSE,"Latent"}</definedName>
    <definedName name="wrn.Leases." localSheetId="10" hidden="1">{#N/A,#N/A,FALSE,"Leases"}</definedName>
    <definedName name="wrn.Leases." localSheetId="2" hidden="1">{#N/A,#N/A,FALSE,"Leases"}</definedName>
    <definedName name="wrn.Leases." hidden="1">{#N/A,#N/A,FALSE,"Leases"}</definedName>
    <definedName name="wrn.Loan._.Pricing._.Analysis." localSheetId="10" hidden="1">{#N/A,#N/A,FALSE,"LOAN ANALYSIS"}</definedName>
    <definedName name="wrn.Loan._.Pricing._.Analysis." localSheetId="2" hidden="1">{#N/A,#N/A,FALSE,"LOAN ANALYSIS"}</definedName>
    <definedName name="wrn.Loan._.Pricing._.Analysis." hidden="1">{#N/A,#N/A,FALSE,"LOAN ANALYSIS"}</definedName>
    <definedName name="wrn.LTCG." localSheetId="10" hidden="1">{"office ltcg",#N/A,FALSE,"gain01";"IT LTCG",#N/A,FALSE,"gain01"}</definedName>
    <definedName name="wrn.LTCG." localSheetId="2" hidden="1">{"office ltcg",#N/A,FALSE,"gain01";"IT LTCG",#N/A,FALSE,"gain01"}</definedName>
    <definedName name="wrn.LTCG." hidden="1">{"office ltcg",#N/A,FALSE,"gain01";"IT LTCG",#N/A,FALSE,"gain01"}</definedName>
    <definedName name="wrn.LTV._.Output." localSheetId="10" hidden="1">{"LTV Output",#N/A,FALSE,"Output"}</definedName>
    <definedName name="wrn.LTV._.Output." localSheetId="2" hidden="1">{"LTV Output",#N/A,FALSE,"Output"}</definedName>
    <definedName name="wrn.LTV._.Output." hidden="1">{"LTV Output",#N/A,FALSE,"Output"}</definedName>
    <definedName name="wrn.Master._.Developer._.Cash._.Flow." localSheetId="10" hidden="1">{#N/A,#N/A,FALSE,"Assumptions";#N/A,#N/A,FALSE,"Master Dev P&amp;L"}</definedName>
    <definedName name="wrn.Master._.Developer._.Cash._.Flow." localSheetId="2" hidden="1">{#N/A,#N/A,FALSE,"Assumptions";#N/A,#N/A,FALSE,"Master Dev P&amp;L"}</definedName>
    <definedName name="wrn.Master._.Developer._.Cash._.Flow." hidden="1">{#N/A,#N/A,FALSE,"Assumptions";#N/A,#N/A,FALSE,"Master Dev P&amp;L"}</definedName>
    <definedName name="wrn.MGTSUMRPT." localSheetId="10" hidden="1">{#N/A,#N/A,FALSE,"CONSOLID";#N/A,#N/A,FALSE,"SPS &amp; POST";#N/A,#N/A,FALSE,"STUD-OPS";#N/A,#N/A,FALSE,"SUMOPS";#N/A,#N/A,FALSE,"EXECSUM";#N/A,#N/A,FALSE,"GRAPHS";#N/A,#N/A,FALSE,"REV-STG";#N/A,#N/A,FALSE,"SUMEXP";#N/A,#N/A,FALSE,"Rec-Rev-Mo";#N/A,#N/A,FALSE,"Rec-Rev-YTD";#N/A,#N/A,FALSE,"Rec-Month";#N/A,#N/A,FALSE,"Rec-YTD";#N/A,#N/A,FALSE,"STG-UTIL";#N/A,#N/A,FALSE,"OFFICE REV";#N/A,#N/A,FALSE,"INVENTORY";#N/A,#N/A,FALSE,"M&amp;R-ADMIN";#N/A,#N/A,FALSE,"M&amp;R-TOTAL";#N/A,#N/A,FALSE,"PROP-WARD"}</definedName>
    <definedName name="wrn.MGTSUMRPT." localSheetId="2" hidden="1">{#N/A,#N/A,FALSE,"CONSOLID";#N/A,#N/A,FALSE,"SPS &amp; POST";#N/A,#N/A,FALSE,"STUD-OPS";#N/A,#N/A,FALSE,"SUMOPS";#N/A,#N/A,FALSE,"EXECSUM";#N/A,#N/A,FALSE,"GRAPHS";#N/A,#N/A,FALSE,"REV-STG";#N/A,#N/A,FALSE,"SUMEXP";#N/A,#N/A,FALSE,"Rec-Rev-Mo";#N/A,#N/A,FALSE,"Rec-Rev-YTD";#N/A,#N/A,FALSE,"Rec-Month";#N/A,#N/A,FALSE,"Rec-YTD";#N/A,#N/A,FALSE,"STG-UTIL";#N/A,#N/A,FALSE,"OFFICE REV";#N/A,#N/A,FALSE,"INVENTORY";#N/A,#N/A,FALSE,"M&amp;R-ADMIN";#N/A,#N/A,FALSE,"M&amp;R-TOTAL";#N/A,#N/A,FALSE,"PROP-WARD"}</definedName>
    <definedName name="wrn.MGTSUMRPT." hidden="1">{#N/A,#N/A,FALSE,"CONSOLID";#N/A,#N/A,FALSE,"SPS &amp; POST";#N/A,#N/A,FALSE,"STUD-OPS";#N/A,#N/A,FALSE,"SUMOPS";#N/A,#N/A,FALSE,"EXECSUM";#N/A,#N/A,FALSE,"GRAPHS";#N/A,#N/A,FALSE,"REV-STG";#N/A,#N/A,FALSE,"SUMEXP";#N/A,#N/A,FALSE,"Rec-Rev-Mo";#N/A,#N/A,FALSE,"Rec-Rev-YTD";#N/A,#N/A,FALSE,"Rec-Month";#N/A,#N/A,FALSE,"Rec-YTD";#N/A,#N/A,FALSE,"STG-UTIL";#N/A,#N/A,FALSE,"OFFICE REV";#N/A,#N/A,FALSE,"INVENTORY";#N/A,#N/A,FALSE,"M&amp;R-ADMIN";#N/A,#N/A,FALSE,"M&amp;R-TOTAL";#N/A,#N/A,FALSE,"PROP-WARD"}</definedName>
    <definedName name="wrn.MODEL." localSheetId="10" hidden="1">{"IS",#N/A,FALSE,"Income Statement";"ISR",#N/A,FALSE,"Income Statement Ratios";"BS",#N/A,FALSE,"Balance Sheet";"BSR",#N/A,FALSE,"Balance Sheet Ratios";"CF",#N/A,FALSE,"Cash Flow";"SALES",#N/A,FALSE,"Sales Analysis";"RR",#N/A,FALSE,"Recent Results"}</definedName>
    <definedName name="wrn.MODEL." localSheetId="2" hidden="1">{"IS",#N/A,FALSE,"Income Statement";"ISR",#N/A,FALSE,"Income Statement Ratios";"BS",#N/A,FALSE,"Balance Sheet";"BSR",#N/A,FALSE,"Balance Sheet Ratios";"CF",#N/A,FALSE,"Cash Flow";"SALES",#N/A,FALSE,"Sales Analysis";"RR",#N/A,FALSE,"Recent Results"}</definedName>
    <definedName name="wrn.MODEL." hidden="1">{"IS",#N/A,FALSE,"Income Statement";"ISR",#N/A,FALSE,"Income Statement Ratios";"BS",#N/A,FALSE,"Balance Sheet";"BSR",#N/A,FALSE,"Balance Sheet Ratios";"CF",#N/A,FALSE,"Cash Flow";"SALES",#N/A,FALSE,"Sales Analysis";"RR",#N/A,FALSE,"Recent Results"}</definedName>
    <definedName name="wrn.Month." localSheetId="10" hidden="1">{"Month SumOps",#N/A,FALSE,"SumOps";"Month SumGP",#N/A,FALSE,"SumGP";"Month SumExp",#N/A,FALSE,"SumExp";"Month ExpDept",#N/A,FALSE,"ExpDept"}</definedName>
    <definedName name="wrn.Month." localSheetId="2" hidden="1">{"Month SumOps",#N/A,FALSE,"SumOps";"Month SumGP",#N/A,FALSE,"SumGP";"Month SumExp",#N/A,FALSE,"SumExp";"Month ExpDept",#N/A,FALSE,"ExpDept"}</definedName>
    <definedName name="wrn.Month." hidden="1">{"Month SumOps",#N/A,FALSE,"SumOps";"Month SumGP",#N/A,FALSE,"SumGP";"Month SumExp",#N/A,FALSE,"SumExp";"Month ExpDept",#N/A,FALSE,"ExpDept"}</definedName>
    <definedName name="wrn.Monthly._.Detail._.Reports." localSheetId="10" hidden="1">{"Detail Project Cash Flow",#N/A,TRUE,"Cash Flow Grid";"Financing Calculation",#N/A,TRUE,"Cash Flow Grid"}</definedName>
    <definedName name="wrn.Monthly._.Detail._.Reports." localSheetId="2" hidden="1">{"Detail Project Cash Flow",#N/A,TRUE,"Cash Flow Grid";"Financing Calculation",#N/A,TRUE,"Cash Flow Grid"}</definedName>
    <definedName name="wrn.Monthly._.Detail._.Reports." hidden="1">{"Detail Project Cash Flow",#N/A,TRUE,"Cash Flow Grid";"Financing Calculation",#N/A,TRUE,"Cash Flow Grid"}</definedName>
    <definedName name="wrn.NCL._.Tower._.Five._.Year._.Hold." localSheetId="10" hidden="1">{#N/A,#N/A,FALSE,"North Central Life";#N/A,#N/A,FALSE,"Town Square";#N/A,#N/A,FALSE,"Summary"}</definedName>
    <definedName name="wrn.NCL._.Tower._.Five._.Year._.Hold." localSheetId="2" hidden="1">{#N/A,#N/A,FALSE,"North Central Life";#N/A,#N/A,FALSE,"Town Square";#N/A,#N/A,FALSE,"Summary"}</definedName>
    <definedName name="wrn.NCL._.Tower._.Five._.Year._.Hold." hidden="1">{#N/A,#N/A,FALSE,"North Central Life";#N/A,#N/A,FALSE,"Town Square";#N/A,#N/A,FALSE,"Summary"}</definedName>
    <definedName name="wrn.NoAptRR." localSheetId="10" hidden="1">{#N/A,#N/A,FALSE,"AptStabYr";#N/A,#N/A,FALSE,"Hard Costs";#N/A,#N/A,FALSE,"Project Costs ";#N/A,#N/A,FALSE,"Draw M1-18";#N/A,#N/A,FALSE,"LeaseUpHotel";#N/A,#N/A,FALSE,"Apt10YrCF";#N/A,#N/A,FALSE,"Hotel CF";#N/A,#N/A,FALSE,"LeaseUpApt"}</definedName>
    <definedName name="wrn.NoAptRR." localSheetId="2" hidden="1">{#N/A,#N/A,FALSE,"AptStabYr";#N/A,#N/A,FALSE,"Hard Costs";#N/A,#N/A,FALSE,"Project Costs ";#N/A,#N/A,FALSE,"Draw M1-18";#N/A,#N/A,FALSE,"LeaseUpHotel";#N/A,#N/A,FALSE,"Apt10YrCF";#N/A,#N/A,FALSE,"Hotel CF";#N/A,#N/A,FALSE,"LeaseUpApt"}</definedName>
    <definedName name="wrn.NoAptRR." hidden="1">{#N/A,#N/A,FALSE,"AptStabYr";#N/A,#N/A,FALSE,"Hard Costs";#N/A,#N/A,FALSE,"Project Costs ";#N/A,#N/A,FALSE,"Draw M1-18";#N/A,#N/A,FALSE,"LeaseUpHotel";#N/A,#N/A,FALSE,"Apt10YrCF";#N/A,#N/A,FALSE,"Hotel CF";#N/A,#N/A,FALSE,"LeaseUpApt"}</definedName>
    <definedName name="wrn.Occupancy._.Calcs." localSheetId="10" hidden="1">{#N/A,#N/A,FALSE,"Occ. Calcs"}</definedName>
    <definedName name="wrn.Occupancy._.Calcs." localSheetId="2" hidden="1">{#N/A,#N/A,FALSE,"Occ. Calcs"}</definedName>
    <definedName name="wrn.Occupancy._.Calcs." hidden="1">{#N/A,#N/A,FALSE,"Occ. Calcs"}</definedName>
    <definedName name="wrn.One._.Pager._.plus._.Technicals." localSheetId="10" hidden="1">{#N/A,#N/A,FALSE,"One Pager";#N/A,#N/A,FALSE,"Technical"}</definedName>
    <definedName name="wrn.One._.Pager._.plus._.Technicals." localSheetId="2" hidden="1">{#N/A,#N/A,FALSE,"One Pager";#N/A,#N/A,FALSE,"Technical"}</definedName>
    <definedName name="wrn.One._.Pager._.plus._.Technicals." hidden="1">{#N/A,#N/A,FALSE,"One Pager";#N/A,#N/A,FALSE,"Technical"}</definedName>
    <definedName name="wrn.Operations._.Review." localSheetId="10" hidden="1">{#N/A,#N/A,FALSE,"Proforma Five Yr";#N/A,#N/A,FALSE,"Occ and Rate";#N/A,#N/A,FALSE,"PF Input";#N/A,#N/A,FALSE,"Hotcomps"}</definedName>
    <definedName name="wrn.Operations._.Review." localSheetId="2" hidden="1">{#N/A,#N/A,FALSE,"Proforma Five Yr";#N/A,#N/A,FALSE,"Occ and Rate";#N/A,#N/A,FALSE,"PF Input";#N/A,#N/A,FALSE,"Hotcomps"}</definedName>
    <definedName name="wrn.Operations._.Review." hidden="1">{#N/A,#N/A,FALSE,"Proforma Five Yr";#N/A,#N/A,FALSE,"Occ and Rate";#N/A,#N/A,FALSE,"PF Input";#N/A,#N/A,FALSE,"Hotcomps"}</definedName>
    <definedName name="wrn.Ops._.Charlie._.Packet." localSheetId="10" hidden="1">{#N/A,#N/A,FALSE,"Proforma Five Yr";#N/A,#N/A,FALSE,"Occ and Rate";#N/A,#N/A,FALSE,"PF Input";#N/A,#N/A,FALSE,"Ops Summary";#N/A,#N/A,FALSE,"Hotcomps"}</definedName>
    <definedName name="wrn.Ops._.Charlie._.Packet." localSheetId="2" hidden="1">{#N/A,#N/A,FALSE,"Proforma Five Yr";#N/A,#N/A,FALSE,"Occ and Rate";#N/A,#N/A,FALSE,"PF Input";#N/A,#N/A,FALSE,"Ops Summary";#N/A,#N/A,FALSE,"Hotcomps"}</definedName>
    <definedName name="wrn.Ops._.Charlie._.Packet." hidden="1">{#N/A,#N/A,FALSE,"Proforma Five Yr";#N/A,#N/A,FALSE,"Occ and Rate";#N/A,#N/A,FALSE,"PF Input";#N/A,#N/A,FALSE,"Ops Summary";#N/A,#N/A,FALSE,"Hotcomps"}</definedName>
    <definedName name="wrn.Output3Column." localSheetId="10" hidden="1">{"Output-3Column",#N/A,FALSE,"Output"}</definedName>
    <definedName name="wrn.Output3Column." localSheetId="2" hidden="1">{"Output-3Column",#N/A,FALSE,"Output"}</definedName>
    <definedName name="wrn.Output3Column." hidden="1">{"Output-3Column",#N/A,FALSE,"Output"}</definedName>
    <definedName name="wrn.OutputAll." localSheetId="10" hidden="1">{"Output-All",#N/A,FALSE,"Output"}</definedName>
    <definedName name="wrn.OutputAll." localSheetId="2" hidden="1">{"Output-All",#N/A,FALSE,"Output"}</definedName>
    <definedName name="wrn.OutputAll." hidden="1">{"Output-All",#N/A,FALSE,"Output"}</definedName>
    <definedName name="wrn.OutputBaseYear." localSheetId="10" hidden="1">{"Output-BaseYear",#N/A,FALSE,"Output"}</definedName>
    <definedName name="wrn.OutputBaseYear." localSheetId="2" hidden="1">{"Output-BaseYear",#N/A,FALSE,"Output"}</definedName>
    <definedName name="wrn.OutputBaseYear." hidden="1">{"Output-BaseYear",#N/A,FALSE,"Output"}</definedName>
    <definedName name="wrn.OutputMin." localSheetId="10" hidden="1">{"Output-Min",#N/A,FALSE,"Output"}</definedName>
    <definedName name="wrn.OutputMin." localSheetId="2" hidden="1">{"Output-Min",#N/A,FALSE,"Output"}</definedName>
    <definedName name="wrn.OutputMin." hidden="1">{"Output-Min",#N/A,FALSE,"Output"}</definedName>
    <definedName name="wrn.OutputPercent." localSheetId="10" hidden="1">{"Output%",#N/A,FALSE,"Output"}</definedName>
    <definedName name="wrn.OutputPercent." localSheetId="2" hidden="1">{"Output%",#N/A,FALSE,"Output"}</definedName>
    <definedName name="wrn.OutputPercent." hidden="1">{"Output%",#N/A,FALSE,"Output"}</definedName>
    <definedName name="wrn.PARTIAL." localSheetId="10" hidden="1">{"new",#N/A,FALSE,"D";"PROFORMA",#N/A,FALSE,"A";"partial 1",#N/A,FALSE,"B";"partial 2",#N/A,FALSE,"B";"partial 3",#N/A,FALSE,"B";"SMALL CF 1",#N/A,FALSE,"C"}</definedName>
    <definedName name="wrn.PARTIAL." localSheetId="2" hidden="1">{"new",#N/A,FALSE,"D";"PROFORMA",#N/A,FALSE,"A";"partial 1",#N/A,FALSE,"B";"partial 2",#N/A,FALSE,"B";"partial 3",#N/A,FALSE,"B";"SMALL CF 1",#N/A,FALSE,"C"}</definedName>
    <definedName name="wrn.PARTIAL." hidden="1">{"new",#N/A,FALSE,"D";"PROFORMA",#N/A,FALSE,"A";"partial 1",#N/A,FALSE,"B";"partial 2",#N/A,FALSE,"B";"partial 3",#N/A,FALSE,"B";"SMALL CF 1",#N/A,FALSE,"C"}</definedName>
    <definedName name="wrn.Penetration." localSheetId="10" hidden="1">{#N/A,#N/A,FALSE,"Mkt Pen"}</definedName>
    <definedName name="wrn.Penetration." localSheetId="2" hidden="1">{#N/A,#N/A,FALSE,"Mkt Pen"}</definedName>
    <definedName name="wrn.Penetration." hidden="1">{#N/A,#N/A,FALSE,"Mkt Pen"}</definedName>
    <definedName name="wrn.Phase._.I." localSheetId="10" hidden="1">{#N/A,#N/A,FALSE,"Transaction Summary-DTW";#N/A,#N/A,FALSE,"Proforma Five Yr";#N/A,#N/A,FALSE,"Occ and Rate"}</definedName>
    <definedName name="wrn.Phase._.I." localSheetId="2" hidden="1">{#N/A,#N/A,FALSE,"Transaction Summary-DTW";#N/A,#N/A,FALSE,"Proforma Five Yr";#N/A,#N/A,FALSE,"Occ and Rate"}</definedName>
    <definedName name="wrn.Phase._.I." hidden="1">{#N/A,#N/A,FALSE,"Transaction Summary-DTW";#N/A,#N/A,FALSE,"Proforma Five Yr";#N/A,#N/A,FALSE,"Occ and Rate"}</definedName>
    <definedName name="wrn.Presentation." localSheetId="10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wrn.Presentation." localSheetId="2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wrn.Presentation.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wrn.Primary._.Competition." localSheetId="10" hidden="1">{#N/A,#N/A,FALSE,"Primary"}</definedName>
    <definedName name="wrn.Primary._.Competition." localSheetId="2" hidden="1">{#N/A,#N/A,FALSE,"Primary"}</definedName>
    <definedName name="wrn.Primary._.Competition." hidden="1">{#N/A,#N/A,FALSE,"Primary"}</definedName>
    <definedName name="wrn.print." localSheetId="10" hidden="1">{"page1",#N/A,FALSE,"Investor Cash Flow";"page2",#N/A,FALSE,"Investor Cash Flow";"page3",#N/A,FALSE,"Investor Cash Flow"}</definedName>
    <definedName name="wrn.print." localSheetId="2" hidden="1">{"page1",#N/A,FALSE,"Investor Cash Flow";"page2",#N/A,FALSE,"Investor Cash Flow";"page3",#N/A,FALSE,"Investor Cash Flow"}</definedName>
    <definedName name="wrn.print." hidden="1">{"page1",#N/A,FALSE,"Investor Cash Flow";"page2",#N/A,FALSE,"Investor Cash Flow";"page3",#N/A,FALSE,"Investor Cash Flow"}</definedName>
    <definedName name="wrn.Print._.Model." localSheetId="10" hidden="1">{#N/A,#N/A,TRUE,"Contents";#N/A,#N/A,TRUE,"Scenarios";#N/A,#N/A,TRUE,"SensitivitiesPower";#N/A,#N/A,TRUE,"SensitivitiesGas";#N/A,#N/A,TRUE,"SensitivitiesWater";#N/A,#N/A,TRUE,"Fixed Cost allocation table";#N/A,#N/A,TRUE,"Fixed Cost SWS Forecast";#N/A,#N/A,TRUE,"Revenue per Client";#N/A,#N/A,TRUE,"Supply margin per Client";#N/A,#N/A,TRUE,"DCFCoverPower";#N/A,#N/A,TRUE,"Power Volume &amp; Price Forecast";#N/A,#N/A,TRUE,"Assumption Book";#N/A,#N/A,TRUE,"RevenuesPower";#N/A,#N/A,TRUE,"Power Pricing";#N/A,#N/A,TRUE,"CostsPower";#N/A,#N/A,TRUE,"Power Fixco Allocation&amp;Forecast";#N/A,#N/A,TRUE,"WaccCompPower";#N/A,#N/A,TRUE,"WaccPower";#N/A,#N/A,TRUE,"MatrixPower";#N/A,#N/A,TRUE,"DCFCoverGas";#N/A,#N/A,TRUE,"CostGas";#N/A,#N/A,TRUE,"RevenuesGas";#N/A,#N/A,TRUE,"Gas Fixco Allocation&amp;Forecast";#N/A,#N/A,TRUE,"Gas Volume &amp; Price Forecast";#N/A,#N/A,TRUE,"WaccGas";#N/A,#N/A,TRUE,"WaccCompGas";#N/A,#N/A,TRUE,"MatrixGas";#N/A,#N/A,TRUE,"DCFCoverWater";#N/A,#N/A,TRUE,"Water Volume &amp; Price Forecast";#N/A,#N/A,TRUE,"Water Pricing";#N/A,#N/A,TRUE,"RevenuesWater";#N/A,#N/A,TRUE,"CostWater";#N/A,#N/A,TRUE,"WaccCompWater";#N/A,#N/A,TRUE,"WaccWater";#N/A,#N/A,TRUE,"MatrixWater";#N/A,#N/A,TRUE,"DCFCoverVersorgung";#N/A,#N/A,TRUE,"DCFOverviewPower";#N/A,#N/A,TRUE,"DCFOverviewGas";#N/A,#N/A,TRUE,"DCFOverviewWater";#N/A,#N/A,TRUE,"DCFOverviewVersorgung";#N/A,#N/A,TRUE,"ValuePower";#N/A,#N/A,TRUE,"ValueGas";#N/A,#N/A,TRUE,"ValueVersorgung";#N/A,#N/A,TRUE,"ValueWater";#N/A,#N/A,TRUE,"PlanPower";#N/A,#N/A,TRUE,"PlanGas";#N/A,#N/A,TRUE,"PlanWater";#N/A,#N/A,TRUE,"PlanVersorgung";#N/A,#N/A,TRUE,"DCFPower";#N/A,#N/A,TRUE,"DCFGas";#N/A,#N/A,TRUE,"DCFWater";#N/A,#N/A,TRUE,"DCFVersorgung";#N/A,#N/A,TRUE,"MatrixVersorgung"}</definedName>
    <definedName name="wrn.Print._.Model." localSheetId="2" hidden="1">{#N/A,#N/A,TRUE,"Contents";#N/A,#N/A,TRUE,"Scenarios";#N/A,#N/A,TRUE,"SensitivitiesPower";#N/A,#N/A,TRUE,"SensitivitiesGas";#N/A,#N/A,TRUE,"SensitivitiesWater";#N/A,#N/A,TRUE,"Fixed Cost allocation table";#N/A,#N/A,TRUE,"Fixed Cost SWS Forecast";#N/A,#N/A,TRUE,"Revenue per Client";#N/A,#N/A,TRUE,"Supply margin per Client";#N/A,#N/A,TRUE,"DCFCoverPower";#N/A,#N/A,TRUE,"Power Volume &amp; Price Forecast";#N/A,#N/A,TRUE,"Assumption Book";#N/A,#N/A,TRUE,"RevenuesPower";#N/A,#N/A,TRUE,"Power Pricing";#N/A,#N/A,TRUE,"CostsPower";#N/A,#N/A,TRUE,"Power Fixco Allocation&amp;Forecast";#N/A,#N/A,TRUE,"WaccCompPower";#N/A,#N/A,TRUE,"WaccPower";#N/A,#N/A,TRUE,"MatrixPower";#N/A,#N/A,TRUE,"DCFCoverGas";#N/A,#N/A,TRUE,"CostGas";#N/A,#N/A,TRUE,"RevenuesGas";#N/A,#N/A,TRUE,"Gas Fixco Allocation&amp;Forecast";#N/A,#N/A,TRUE,"Gas Volume &amp; Price Forecast";#N/A,#N/A,TRUE,"WaccGas";#N/A,#N/A,TRUE,"WaccCompGas";#N/A,#N/A,TRUE,"MatrixGas";#N/A,#N/A,TRUE,"DCFCoverWater";#N/A,#N/A,TRUE,"Water Volume &amp; Price Forecast";#N/A,#N/A,TRUE,"Water Pricing";#N/A,#N/A,TRUE,"RevenuesWater";#N/A,#N/A,TRUE,"CostWater";#N/A,#N/A,TRUE,"WaccCompWater";#N/A,#N/A,TRUE,"WaccWater";#N/A,#N/A,TRUE,"MatrixWater";#N/A,#N/A,TRUE,"DCFCoverVersorgung";#N/A,#N/A,TRUE,"DCFOverviewPower";#N/A,#N/A,TRUE,"DCFOverviewGas";#N/A,#N/A,TRUE,"DCFOverviewWater";#N/A,#N/A,TRUE,"DCFOverviewVersorgung";#N/A,#N/A,TRUE,"ValuePower";#N/A,#N/A,TRUE,"ValueGas";#N/A,#N/A,TRUE,"ValueVersorgung";#N/A,#N/A,TRUE,"ValueWater";#N/A,#N/A,TRUE,"PlanPower";#N/A,#N/A,TRUE,"PlanGas";#N/A,#N/A,TRUE,"PlanWater";#N/A,#N/A,TRUE,"PlanVersorgung";#N/A,#N/A,TRUE,"DCFPower";#N/A,#N/A,TRUE,"DCFGas";#N/A,#N/A,TRUE,"DCFWater";#N/A,#N/A,TRUE,"DCFVersorgung";#N/A,#N/A,TRUE,"MatrixVersorgung"}</definedName>
    <definedName name="wrn.Print._.Model." hidden="1">{#N/A,#N/A,TRUE,"Contents";#N/A,#N/A,TRUE,"Scenarios";#N/A,#N/A,TRUE,"SensitivitiesPower";#N/A,#N/A,TRUE,"SensitivitiesGas";#N/A,#N/A,TRUE,"SensitivitiesWater";#N/A,#N/A,TRUE,"Fixed Cost allocation table";#N/A,#N/A,TRUE,"Fixed Cost SWS Forecast";#N/A,#N/A,TRUE,"Revenue per Client";#N/A,#N/A,TRUE,"Supply margin per Client";#N/A,#N/A,TRUE,"DCFCoverPower";#N/A,#N/A,TRUE,"Power Volume &amp; Price Forecast";#N/A,#N/A,TRUE,"Assumption Book";#N/A,#N/A,TRUE,"RevenuesPower";#N/A,#N/A,TRUE,"Power Pricing";#N/A,#N/A,TRUE,"CostsPower";#N/A,#N/A,TRUE,"Power Fixco Allocation&amp;Forecast";#N/A,#N/A,TRUE,"WaccCompPower";#N/A,#N/A,TRUE,"WaccPower";#N/A,#N/A,TRUE,"MatrixPower";#N/A,#N/A,TRUE,"DCFCoverGas";#N/A,#N/A,TRUE,"CostGas";#N/A,#N/A,TRUE,"RevenuesGas";#N/A,#N/A,TRUE,"Gas Fixco Allocation&amp;Forecast";#N/A,#N/A,TRUE,"Gas Volume &amp; Price Forecast";#N/A,#N/A,TRUE,"WaccGas";#N/A,#N/A,TRUE,"WaccCompGas";#N/A,#N/A,TRUE,"MatrixGas";#N/A,#N/A,TRUE,"DCFCoverWater";#N/A,#N/A,TRUE,"Water Volume &amp; Price Forecast";#N/A,#N/A,TRUE,"Water Pricing";#N/A,#N/A,TRUE,"RevenuesWater";#N/A,#N/A,TRUE,"CostWater";#N/A,#N/A,TRUE,"WaccCompWater";#N/A,#N/A,TRUE,"WaccWater";#N/A,#N/A,TRUE,"MatrixWater";#N/A,#N/A,TRUE,"DCFCoverVersorgung";#N/A,#N/A,TRUE,"DCFOverviewPower";#N/A,#N/A,TRUE,"DCFOverviewGas";#N/A,#N/A,TRUE,"DCFOverviewWater";#N/A,#N/A,TRUE,"DCFOverviewVersorgung";#N/A,#N/A,TRUE,"ValuePower";#N/A,#N/A,TRUE,"ValueGas";#N/A,#N/A,TRUE,"ValueVersorgung";#N/A,#N/A,TRUE,"ValueWater";#N/A,#N/A,TRUE,"PlanPower";#N/A,#N/A,TRUE,"PlanGas";#N/A,#N/A,TRUE,"PlanWater";#N/A,#N/A,TRUE,"PlanVersorgung";#N/A,#N/A,TRUE,"DCFPower";#N/A,#N/A,TRUE,"DCFGas";#N/A,#N/A,TRUE,"DCFWater";#N/A,#N/A,TRUE,"DCFVersorgung";#N/A,#N/A,TRUE,"MatrixVersorgung"}</definedName>
    <definedName name="wrn.Print._.whole._.Report." localSheetId="10" hidden="1">{#N/A,#N/A,TRUE,"WaccPower";#N/A,#N/A,TRUE,"Model Assumptions";#N/A,#N/A,TRUE,"Financial Assumptions";#N/A,#N/A,TRUE,"Scenarios";#N/A,#N/A,TRUE,"SensitivitiesPower";#N/A,#N/A,TRUE,"SensitivitiesGas";#N/A,#N/A,TRUE,"Fixed Cost allocation table";#N/A,#N/A,TRUE,"SensitivitiesWater";#N/A,#N/A,TRUE,"Fixed Cost SWS Forecast";#N/A,#N/A,TRUE,"Historic balance sheet";#N/A,#N/A,TRUE,"Revenue per Client";#N/A,#N/A,TRUE,"Supply margin per Client";#N/A,#N/A,TRUE,"Multiples Calculation";#N/A,#N/A,TRUE,"Stadtwerke Comps";#N/A,#N/A,TRUE,"Electricity Comps";#N/A,#N/A,TRUE,"Gas Comps";#N/A,#N/A,TRUE,"Water Comps";#N/A,#N/A,TRUE,"DCFCoverPower";#N/A,#N/A,TRUE,"Power Volume &amp; Price Forecast";#N/A,#N/A,TRUE,"Stromabgabe 1999";#N/A,#N/A,TRUE,"RevenuesPower";#N/A,#N/A,TRUE,"Power Pricing";#N/A,#N/A,TRUE,"CostsPower";#N/A,#N/A,TRUE,"PlanPower";#N/A,#N/A,TRUE,"DCFPower";#N/A,#N/A,TRUE,"ValuePower";#N/A,#N/A,TRUE,"WaccCompPower";#N/A,#N/A,TRUE,"MatrixPower";#N/A,#N/A,TRUE,"DCFCoverGas";#N/A,#N/A,TRUE,"DCFOverviewGas";#N/A,#N/A,TRUE,"Gas Pricing";#N/A,#N/A,TRUE,"RevenuesGas";#N/A,#N/A,TRUE,"CostGas";#N/A,#N/A,TRUE,"Gas Volume &amp; Price Forecast";#N/A,#N/A,TRUE,"PlanGas";#N/A,#N/A,TRUE,"DCFGas";#N/A,#N/A,TRUE,"ValueGas";#N/A,#N/A,TRUE,"WaccGas";#N/A,#N/A,TRUE,"WaccCompGas";#N/A,#N/A,TRUE,"MatrixGas";#N/A,#N/A,TRUE,"DCFCoverWater";#N/A,#N/A,TRUE,"DCFCoverWater";#N/A,#N/A,TRUE,"Water Volume &amp; Price Forecast";#N/A,#N/A,TRUE,"Water Pricing";#N/A,#N/A,TRUE,"RevenuesWater";#N/A,#N/A,TRUE,"CostWater";#N/A,#N/A,TRUE,"PlanWater";#N/A,#N/A,TRUE,"DCFWater";#N/A,#N/A,TRUE,"ValueWater";#N/A,#N/A,TRUE,"WaccWater";#N/A,#N/A,TRUE,"WaccCompWater";#N/A,#N/A,TRUE,"MatrixWater";#N/A,#N/A,TRUE,"DCFCoverVersorgung";#N/A,#N/A,TRUE,"DCFOverviewPower";#N/A,#N/A,TRUE,"DCFOverviewWater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Print._.whole._.Report." localSheetId="2" hidden="1">{#N/A,#N/A,TRUE,"WaccPower";#N/A,#N/A,TRUE,"Model Assumptions";#N/A,#N/A,TRUE,"Financial Assumptions";#N/A,#N/A,TRUE,"Scenarios";#N/A,#N/A,TRUE,"SensitivitiesPower";#N/A,#N/A,TRUE,"SensitivitiesGas";#N/A,#N/A,TRUE,"Fixed Cost allocation table";#N/A,#N/A,TRUE,"SensitivitiesWater";#N/A,#N/A,TRUE,"Fixed Cost SWS Forecast";#N/A,#N/A,TRUE,"Historic balance sheet";#N/A,#N/A,TRUE,"Revenue per Client";#N/A,#N/A,TRUE,"Supply margin per Client";#N/A,#N/A,TRUE,"Multiples Calculation";#N/A,#N/A,TRUE,"Stadtwerke Comps";#N/A,#N/A,TRUE,"Electricity Comps";#N/A,#N/A,TRUE,"Gas Comps";#N/A,#N/A,TRUE,"Water Comps";#N/A,#N/A,TRUE,"DCFCoverPower";#N/A,#N/A,TRUE,"Power Volume &amp; Price Forecast";#N/A,#N/A,TRUE,"Stromabgabe 1999";#N/A,#N/A,TRUE,"RevenuesPower";#N/A,#N/A,TRUE,"Power Pricing";#N/A,#N/A,TRUE,"CostsPower";#N/A,#N/A,TRUE,"PlanPower";#N/A,#N/A,TRUE,"DCFPower";#N/A,#N/A,TRUE,"ValuePower";#N/A,#N/A,TRUE,"WaccCompPower";#N/A,#N/A,TRUE,"MatrixPower";#N/A,#N/A,TRUE,"DCFCoverGas";#N/A,#N/A,TRUE,"DCFOverviewGas";#N/A,#N/A,TRUE,"Gas Pricing";#N/A,#N/A,TRUE,"RevenuesGas";#N/A,#N/A,TRUE,"CostGas";#N/A,#N/A,TRUE,"Gas Volume &amp; Price Forecast";#N/A,#N/A,TRUE,"PlanGas";#N/A,#N/A,TRUE,"DCFGas";#N/A,#N/A,TRUE,"ValueGas";#N/A,#N/A,TRUE,"WaccGas";#N/A,#N/A,TRUE,"WaccCompGas";#N/A,#N/A,TRUE,"MatrixGas";#N/A,#N/A,TRUE,"DCFCoverWater";#N/A,#N/A,TRUE,"DCFCoverWater";#N/A,#N/A,TRUE,"Water Volume &amp; Price Forecast";#N/A,#N/A,TRUE,"Water Pricing";#N/A,#N/A,TRUE,"RevenuesWater";#N/A,#N/A,TRUE,"CostWater";#N/A,#N/A,TRUE,"PlanWater";#N/A,#N/A,TRUE,"DCFWater";#N/A,#N/A,TRUE,"ValueWater";#N/A,#N/A,TRUE,"WaccWater";#N/A,#N/A,TRUE,"WaccCompWater";#N/A,#N/A,TRUE,"MatrixWater";#N/A,#N/A,TRUE,"DCFCoverVersorgung";#N/A,#N/A,TRUE,"DCFOverviewPower";#N/A,#N/A,TRUE,"DCFOverviewWater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Print._.whole._.Report." hidden="1">{#N/A,#N/A,TRUE,"WaccPower";#N/A,#N/A,TRUE,"Model Assumptions";#N/A,#N/A,TRUE,"Financial Assumptions";#N/A,#N/A,TRUE,"Scenarios";#N/A,#N/A,TRUE,"SensitivitiesPower";#N/A,#N/A,TRUE,"SensitivitiesGas";#N/A,#N/A,TRUE,"Fixed Cost allocation table";#N/A,#N/A,TRUE,"SensitivitiesWater";#N/A,#N/A,TRUE,"Fixed Cost SWS Forecast";#N/A,#N/A,TRUE,"Historic balance sheet";#N/A,#N/A,TRUE,"Revenue per Client";#N/A,#N/A,TRUE,"Supply margin per Client";#N/A,#N/A,TRUE,"Multiples Calculation";#N/A,#N/A,TRUE,"Stadtwerke Comps";#N/A,#N/A,TRUE,"Electricity Comps";#N/A,#N/A,TRUE,"Gas Comps";#N/A,#N/A,TRUE,"Water Comps";#N/A,#N/A,TRUE,"DCFCoverPower";#N/A,#N/A,TRUE,"Power Volume &amp; Price Forecast";#N/A,#N/A,TRUE,"Stromabgabe 1999";#N/A,#N/A,TRUE,"RevenuesPower";#N/A,#N/A,TRUE,"Power Pricing";#N/A,#N/A,TRUE,"CostsPower";#N/A,#N/A,TRUE,"PlanPower";#N/A,#N/A,TRUE,"DCFPower";#N/A,#N/A,TRUE,"ValuePower";#N/A,#N/A,TRUE,"WaccCompPower";#N/A,#N/A,TRUE,"MatrixPower";#N/A,#N/A,TRUE,"DCFCoverGas";#N/A,#N/A,TRUE,"DCFOverviewGas";#N/A,#N/A,TRUE,"Gas Pricing";#N/A,#N/A,TRUE,"RevenuesGas";#N/A,#N/A,TRUE,"CostGas";#N/A,#N/A,TRUE,"Gas Volume &amp; Price Forecast";#N/A,#N/A,TRUE,"PlanGas";#N/A,#N/A,TRUE,"DCFGas";#N/A,#N/A,TRUE,"ValueGas";#N/A,#N/A,TRUE,"WaccGas";#N/A,#N/A,TRUE,"WaccCompGas";#N/A,#N/A,TRUE,"MatrixGas";#N/A,#N/A,TRUE,"DCFCoverWater";#N/A,#N/A,TRUE,"DCFCoverWater";#N/A,#N/A,TRUE,"Water Volume &amp; Price Forecast";#N/A,#N/A,TRUE,"Water Pricing";#N/A,#N/A,TRUE,"RevenuesWater";#N/A,#N/A,TRUE,"CostWater";#N/A,#N/A,TRUE,"PlanWater";#N/A,#N/A,TRUE,"DCFWater";#N/A,#N/A,TRUE,"ValueWater";#N/A,#N/A,TRUE,"WaccWater";#N/A,#N/A,TRUE,"WaccCompWater";#N/A,#N/A,TRUE,"MatrixWater";#N/A,#N/A,TRUE,"DCFCoverVersorgung";#N/A,#N/A,TRUE,"DCFOverviewPower";#N/A,#N/A,TRUE,"DCFOverviewWater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PrintAll." localSheetId="10" hidden="1">{"PA1",#N/A,FALSE,"BORDMW";"pa2",#N/A,FALSE,"BORDMW";"PA3",#N/A,FALSE,"BORDMW";"PA4",#N/A,FALSE,"BORDMW"}</definedName>
    <definedName name="wrn.PrintAll." localSheetId="2" hidden="1">{"PA1",#N/A,FALSE,"BORDMW";"pa2",#N/A,FALSE,"BORDMW";"PA3",#N/A,FALSE,"BORDMW";"PA4",#N/A,FALSE,"BORDMW"}</definedName>
    <definedName name="wrn.PrintAll." hidden="1">{"PA1",#N/A,FALSE,"BORDMW";"pa2",#N/A,FALSE,"BORDMW";"PA3",#N/A,FALSE,"BORDMW";"PA4",#N/A,FALSE,"BORDMW"}</definedName>
    <definedName name="wrn.Printing._.the._.Model." localSheetId="10" hidden="1">{#N/A,#N/A,FALSE,"General Assumptions";#N/A,#N/A,FALSE,"Summary of Results";#N/A,#N/A,FALSE,"Waterfall - LFSRI";#N/A,#N/A,FALSE,"Sources &amp; Uses - Output";#N/A,#N/A,FALSE,"Existing Portfolio";#N/A,#N/A,FALSE,"1996 Development Schedule";#N/A,#N/A,FALSE,"New Development";#N/A,#N/A,FALSE,"New Acquisitions";#N/A,#N/A,FALSE,"Land Inventory";#N/A,#N/A,FALSE,"Balance Sheet Dec. 1996";#N/A,#N/A,FALSE,"Balance Sheet - Projected";#N/A,#N/A,FALSE,"Total Cash Flow -- Model";#N/A,#N/A,FALSE,"Total Cash Flow -- Output"}</definedName>
    <definedName name="wrn.Printing._.the._.Model." localSheetId="2" hidden="1">{#N/A,#N/A,FALSE,"General Assumptions";#N/A,#N/A,FALSE,"Summary of Results";#N/A,#N/A,FALSE,"Waterfall - LFSRI";#N/A,#N/A,FALSE,"Sources &amp; Uses - Output";#N/A,#N/A,FALSE,"Existing Portfolio";#N/A,#N/A,FALSE,"1996 Development Schedule";#N/A,#N/A,FALSE,"New Development";#N/A,#N/A,FALSE,"New Acquisitions";#N/A,#N/A,FALSE,"Land Inventory";#N/A,#N/A,FALSE,"Balance Sheet Dec. 1996";#N/A,#N/A,FALSE,"Balance Sheet - Projected";#N/A,#N/A,FALSE,"Total Cash Flow -- Model";#N/A,#N/A,FALSE,"Total Cash Flow -- Output"}</definedName>
    <definedName name="wrn.Printing._.the._.Model." hidden="1">{#N/A,#N/A,FALSE,"General Assumptions";#N/A,#N/A,FALSE,"Summary of Results";#N/A,#N/A,FALSE,"Waterfall - LFSRI";#N/A,#N/A,FALSE,"Sources &amp; Uses - Output";#N/A,#N/A,FALSE,"Existing Portfolio";#N/A,#N/A,FALSE,"1996 Development Schedule";#N/A,#N/A,FALSE,"New Development";#N/A,#N/A,FALSE,"New Acquisitions";#N/A,#N/A,FALSE,"Land Inventory";#N/A,#N/A,FALSE,"Balance Sheet Dec. 1996";#N/A,#N/A,FALSE,"Balance Sheet - Projected";#N/A,#N/A,FALSE,"Total Cash Flow -- Model";#N/A,#N/A,FALSE,"Total Cash Flow -- Output"}</definedName>
    <definedName name="wrn.Profitability." localSheetId="10" hidden="1">{#N/A,"Good",TRUE,"Sheet1";#N/A,"Normal",TRUE,"Sheet1";#N/A,"Bad",TRUE,"Sheet1"}</definedName>
    <definedName name="wrn.Profitability." localSheetId="2" hidden="1">{#N/A,"Good",TRUE,"Sheet1";#N/A,"Normal",TRUE,"Sheet1";#N/A,"Bad",TRUE,"Sheet1"}</definedName>
    <definedName name="wrn.Profitability." hidden="1">{#N/A,"Good",TRUE,"Sheet1";#N/A,"Normal",TRUE,"Sheet1";#N/A,"Bad",TRUE,"Sheet1"}</definedName>
    <definedName name="wrn.Proforma._.Review." localSheetId="10" hidden="1">{#N/A,#N/A,FALSE,"Occ and Rate";#N/A,#N/A,FALSE,"PF Input";#N/A,#N/A,FALSE,"Proforma Five Yr";#N/A,#N/A,FALSE,"Hotcomps"}</definedName>
    <definedName name="wrn.Proforma._.Review." localSheetId="2" hidden="1">{#N/A,#N/A,FALSE,"Occ and Rate";#N/A,#N/A,FALSE,"PF Input";#N/A,#N/A,FALSE,"Proforma Five Yr";#N/A,#N/A,FALSE,"Hotcomps"}</definedName>
    <definedName name="wrn.Proforma._.Review." hidden="1">{#N/A,#N/A,FALSE,"Occ and Rate";#N/A,#N/A,FALSE,"PF Input";#N/A,#N/A,FALSE,"Proforma Five Yr";#N/A,#N/A,FALSE,"Hotcomps"}</definedName>
    <definedName name="wrn.Program._.Compliance." localSheetId="10" hidden="1">{#N/A,#N/A,FALSE,"COMPLIANCE"}</definedName>
    <definedName name="wrn.Program._.Compliance." localSheetId="2" hidden="1">{#N/A,#N/A,FALSE,"COMPLIANCE"}</definedName>
    <definedName name="wrn.Program._.Compliance." hidden="1">{#N/A,#N/A,FALSE,"COMPLIANCE"}</definedName>
    <definedName name="wrn.Property._.Description." localSheetId="10" hidden="1">{#N/A,#N/A,FALSE,"PROP. DESCRIPTION"}</definedName>
    <definedName name="wrn.Property._.Description." localSheetId="2" hidden="1">{#N/A,#N/A,FALSE,"PROP. DESCRIPTION"}</definedName>
    <definedName name="wrn.Property._.Description." hidden="1">{#N/A,#N/A,FALSE,"PROP. DESCRIPTION"}</definedName>
    <definedName name="wrn.qtr." localSheetId="10" hidden="1">{"byqtr",#N/A,FALSE,"Worksheet"}</definedName>
    <definedName name="wrn.qtr." localSheetId="2" hidden="1">{"byqtr",#N/A,FALSE,"Worksheet"}</definedName>
    <definedName name="wrn.qtr." hidden="1">{"byqtr",#N/A,FALSE,"Worksheet"}</definedName>
    <definedName name="wrn.Report." localSheetId="10" hidden="1">{#N/A,#N/A,FALSE,"Loan Summary";#N/A,#N/A,FALSE,"NOI";"RR and Expir",#N/A,FALSE,"Rental";"Sales History",#N/A,FALSE,"Rental";#N/A,#N/A,FALSE,"Reserves"}</definedName>
    <definedName name="wrn.Report." localSheetId="2" hidden="1">{#N/A,#N/A,FALSE,"Loan Summary";#N/A,#N/A,FALSE,"NOI";"RR and Expir",#N/A,FALSE,"Rental";"Sales History",#N/A,FALSE,"Rental";#N/A,#N/A,FALSE,"Reserves"}</definedName>
    <definedName name="wrn.Report." hidden="1">{#N/A,#N/A,FALSE,"Loan Summary";#N/A,#N/A,FALSE,"NOI";"RR and Expir",#N/A,FALSE,"Rental";"Sales History",#N/A,FALSE,"Rental";#N/A,#N/A,FALSE,"Reserves"}</definedName>
    <definedName name="wrn.Report._.Tables." localSheetId="10" hidden="1">{"Penetration Analysis",#N/A,FALSE,"Comp.&amp; Market Penet.";"ADR Analysis",#N/A,FALSE,"Comp.&amp; Market Penet.";"New Supply",#N/A,FALSE,"Comp.&amp; Market Penet.";"MArket Occupancy",#N/A,FALSE,"Comp.&amp; Market Penet.";"Primarily Competition",#N/A,FALSE,"Comp.&amp; Market Penet."}</definedName>
    <definedName name="wrn.Report._.Tables." localSheetId="2" hidden="1">{"Penetration Analysis",#N/A,FALSE,"Comp.&amp; Market Penet.";"ADR Analysis",#N/A,FALSE,"Comp.&amp; Market Penet.";"New Supply",#N/A,FALSE,"Comp.&amp; Market Penet.";"MArket Occupancy",#N/A,FALSE,"Comp.&amp; Market Penet.";"Primarily Competition",#N/A,FALSE,"Comp.&amp; Market Penet."}</definedName>
    <definedName name="wrn.Report._.Tables." hidden="1">{"Penetration Analysis",#N/A,FALSE,"Comp.&amp; Market Penet.";"ADR Analysis",#N/A,FALSE,"Comp.&amp; Market Penet.";"New Supply",#N/A,FALSE,"Comp.&amp; Market Penet.";"MArket Occupancy",#N/A,FALSE,"Comp.&amp; Market Penet.";"Primarily Competition",#N/A,FALSE,"Comp.&amp; Market Penet."}</definedName>
    <definedName name="wrn.RRPROJECT." localSheetId="10" hidden="1">{"MT1",#N/A,FALSE,"RA_SL";"MT2",#N/A,FALSE,"RA_SL";"MT3",#N/A,FALSE,"RA_SL";"MT4",#N/A,FALSE,"RA_SL";"MT5",#N/A,FALSE,"RA_SL";"MT7",#N/A,FALSE,"RA_SL";"MT16",#N/A,FALSE,"RA_SL";"MT17",#N/A,FALSE,"RA_SL";"MT18",#N/A,FALSE,"RA_SL";"MT19",#N/A,FALSE,"RA_SL";"MT20",#N/A,FALSE,"RA_SL";"MT21",#N/A,FALSE,"RA_SL";"MT22",#N/A,FALSE,"RA_SL";"MT23",#N/A,FALSE,"RA_SL";"MT24",#N/A,FALSE,"RA_SL";"MT25",#N/A,FALSE,"RA_SL";"MT26",#N/A,FALSE,"RA_SL";"MT27",#N/A,FALSE,"RA_SL";"MT28",#N/A,FALSE,"RA_SL";"MT29",#N/A,FALSE,"RA_SL"}</definedName>
    <definedName name="wrn.RRPROJECT." localSheetId="2" hidden="1">{"MT1",#N/A,FALSE,"RA_SL";"MT2",#N/A,FALSE,"RA_SL";"MT3",#N/A,FALSE,"RA_SL";"MT4",#N/A,FALSE,"RA_SL";"MT5",#N/A,FALSE,"RA_SL";"MT7",#N/A,FALSE,"RA_SL";"MT16",#N/A,FALSE,"RA_SL";"MT17",#N/A,FALSE,"RA_SL";"MT18",#N/A,FALSE,"RA_SL";"MT19",#N/A,FALSE,"RA_SL";"MT20",#N/A,FALSE,"RA_SL";"MT21",#N/A,FALSE,"RA_SL";"MT22",#N/A,FALSE,"RA_SL";"MT23",#N/A,FALSE,"RA_SL";"MT24",#N/A,FALSE,"RA_SL";"MT25",#N/A,FALSE,"RA_SL";"MT26",#N/A,FALSE,"RA_SL";"MT27",#N/A,FALSE,"RA_SL";"MT28",#N/A,FALSE,"RA_SL";"MT29",#N/A,FALSE,"RA_SL"}</definedName>
    <definedName name="wrn.RRPROJECT." hidden="1">{"MT1",#N/A,FALSE,"RA_SL";"MT2",#N/A,FALSE,"RA_SL";"MT3",#N/A,FALSE,"RA_SL";"MT4",#N/A,FALSE,"RA_SL";"MT5",#N/A,FALSE,"RA_SL";"MT7",#N/A,FALSE,"RA_SL";"MT16",#N/A,FALSE,"RA_SL";"MT17",#N/A,FALSE,"RA_SL";"MT18",#N/A,FALSE,"RA_SL";"MT19",#N/A,FALSE,"RA_SL";"MT20",#N/A,FALSE,"RA_SL";"MT21",#N/A,FALSE,"RA_SL";"MT22",#N/A,FALSE,"RA_SL";"MT23",#N/A,FALSE,"RA_SL";"MT24",#N/A,FALSE,"RA_SL";"MT25",#N/A,FALSE,"RA_SL";"MT26",#N/A,FALSE,"RA_SL";"MT27",#N/A,FALSE,"RA_SL";"MT28",#N/A,FALSE,"RA_SL";"MT29",#N/A,FALSE,"RA_SL"}</definedName>
    <definedName name="wrn.RRSUMMARY." localSheetId="10" hidden="1">{"RRSUMMARY",#N/A,FALSE,"RA_SL"}</definedName>
    <definedName name="wrn.RRSUMMARY." localSheetId="2" hidden="1">{"RRSUMMARY",#N/A,FALSE,"RA_SL"}</definedName>
    <definedName name="wrn.RRSUMMARY." hidden="1">{"RRSUMMARY",#N/A,FALSE,"RA_SL"}</definedName>
    <definedName name="wrn.Saiwadi." localSheetId="10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wrn.Saiwadi." localSheetId="2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wrn.Saiwadi.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wrn.sales." localSheetId="10" hidden="1">{"sales",#N/A,FALSE,"Sales";"sales existing",#N/A,FALSE,"Sales";"sales rd1",#N/A,FALSE,"Sales";"sales rd2",#N/A,FALSE,"Sales"}</definedName>
    <definedName name="wrn.sales." localSheetId="2" hidden="1">{"sales",#N/A,FALSE,"Sales";"sales existing",#N/A,FALSE,"Sales";"sales rd1",#N/A,FALSE,"Sales";"sales rd2",#N/A,FALSE,"Sales"}</definedName>
    <definedName name="wrn.sales." hidden="1">{"sales",#N/A,FALSE,"Sales";"sales existing",#N/A,FALSE,"Sales";"sales rd1",#N/A,FALSE,"Sales";"sales rd2",#N/A,FALSE,"Sales"}</definedName>
    <definedName name="wrn.Secondary._.Competition." localSheetId="10" hidden="1">{#N/A,#N/A,FALSE,"Secondary"}</definedName>
    <definedName name="wrn.Secondary._.Competition." localSheetId="2" hidden="1">{#N/A,#N/A,FALSE,"Secondary"}</definedName>
    <definedName name="wrn.Secondary._.Competition." hidden="1">{#N/A,#N/A,FALSE,"Secondary"}</definedName>
    <definedName name="wrn.SHORT." localSheetId="10" hidden="1">{"CREDIT STATISTICS",#N/A,FALSE,"STATS";"CF_AND_IS",#N/A,FALSE,"PLAN";"BALSHEET",#N/A,FALSE,"BALANCE SHEET"}</definedName>
    <definedName name="wrn.SHORT." localSheetId="2" hidden="1">{"CREDIT STATISTICS",#N/A,FALSE,"STATS";"CF_AND_IS",#N/A,FALSE,"PLAN";"BALSHEET",#N/A,FALSE,"BALANCE SHEET"}</definedName>
    <definedName name="wrn.SHORT." hidden="1">{"CREDIT STATISTICS",#N/A,FALSE,"STATS";"CF_AND_IS",#N/A,FALSE,"PLAN";"BALSHEET",#N/A,FALSE,"BALANCE SHEET"}</definedName>
    <definedName name="wrn.stages." localSheetId="10" hidden="1">{#N/A,#N/A,FALSE,"rev-stg format";#N/A,#N/A,FALSE,"conf-uncnf";#N/A,#N/A,FALSE,"stg-plot";#N/A,#N/A,FALSE,"stg-days"}</definedName>
    <definedName name="wrn.stages." localSheetId="2" hidden="1">{#N/A,#N/A,FALSE,"rev-stg format";#N/A,#N/A,FALSE,"conf-uncnf";#N/A,#N/A,FALSE,"stg-plot";#N/A,#N/A,FALSE,"stg-days"}</definedName>
    <definedName name="wrn.stages." hidden="1">{#N/A,#N/A,FALSE,"rev-stg format";#N/A,#N/A,FALSE,"conf-uncnf";#N/A,#N/A,FALSE,"stg-plot";#N/A,#N/A,FALSE,"stg-days"}</definedName>
    <definedName name="wrn.sum._.ops." localSheetId="10" hidden="1">{"schedule",#N/A,FALSE,"Sum Op's";"input area",#N/A,FALSE,"Sum Op's"}</definedName>
    <definedName name="wrn.sum._.ops." localSheetId="2" hidden="1">{"schedule",#N/A,FALSE,"Sum Op's";"input area",#N/A,FALSE,"Sum Op's"}</definedName>
    <definedName name="wrn.sum._.ops." hidden="1">{"schedule",#N/A,FALSE,"Sum Op's";"input area",#N/A,FALSE,"Sum Op's"}</definedName>
    <definedName name="wrn.SUMMARY.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_.Overview." localSheetId="10" hidden="1">{#N/A,#N/A,FALSE,"OVERVIEW"}</definedName>
    <definedName name="wrn.Summary._.Overview." localSheetId="2" hidden="1">{#N/A,#N/A,FALSE,"OVERVIEW"}</definedName>
    <definedName name="wrn.Summary._.Overview." hidden="1">{#N/A,#N/A,FALSE,"OVERVIEW"}</definedName>
    <definedName name="wrn.SUN1." localSheetId="10" hidden="1">{#N/A,#N/A,FALSE,"Assumptions";#N/A,#N/A,FALSE,"office";#N/A,#N/A,FALSE,"monthly"}</definedName>
    <definedName name="wrn.SUN1." localSheetId="2" hidden="1">{#N/A,#N/A,FALSE,"Assumptions";#N/A,#N/A,FALSE,"office";#N/A,#N/A,FALSE,"monthly"}</definedName>
    <definedName name="wrn.SUN1." hidden="1">{#N/A,#N/A,FALSE,"Assumptions";#N/A,#N/A,FALSE,"office";#N/A,#N/A,FALSE,"monthly"}</definedName>
    <definedName name="wrn.SunSteel." localSheetId="10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wrn.SunSteel." localSheetId="2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wrn.SunSteel.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wrn.Supply._.Additions." localSheetId="10" hidden="1">{#N/A,#N/A,FALSE,"Supply Addn"}</definedName>
    <definedName name="wrn.Supply._.Additions." localSheetId="2" hidden="1">{#N/A,#N/A,FALSE,"Supply Addn"}</definedName>
    <definedName name="wrn.Supply._.Additions." hidden="1">{#N/A,#N/A,FALSE,"Supply Addn"}</definedName>
    <definedName name="wrn.Supporting._.Schedules." localSheetId="10" hidden="1">{#N/A,#N/A,TRUE,"ACC RENT";#N/A,#N/A,TRUE,"ACCT REC";#N/A,#N/A,TRUE,"RET EARN";#N/A,#N/A,TRUE,"PPE";#N/A,#N/A,TRUE,"TAXES PAY";#N/A,#N/A,TRUE,"WORK CAP";#N/A,#N/A,TRUE,"CASH FLOW";#N/A,#N/A,TRUE,"SERIES A LOAN"}</definedName>
    <definedName name="wrn.Supporting._.Schedules." localSheetId="2" hidden="1">{#N/A,#N/A,TRUE,"ACC RENT";#N/A,#N/A,TRUE,"ACCT REC";#N/A,#N/A,TRUE,"RET EARN";#N/A,#N/A,TRUE,"PPE";#N/A,#N/A,TRUE,"TAXES PAY";#N/A,#N/A,TRUE,"WORK CAP";#N/A,#N/A,TRUE,"CASH FLOW";#N/A,#N/A,TRUE,"SERIES A LOAN"}</definedName>
    <definedName name="wrn.Supporting._.Schedules." hidden="1">{#N/A,#N/A,TRUE,"ACC RENT";#N/A,#N/A,TRUE,"ACCT REC";#N/A,#N/A,TRUE,"RET EARN";#N/A,#N/A,TRUE,"PPE";#N/A,#N/A,TRUE,"TAXES PAY";#N/A,#N/A,TRUE,"WORK CAP";#N/A,#N/A,TRUE,"CASH FLOW";#N/A,#N/A,TRUE,"SERIES A LOAN"}</definedName>
    <definedName name="wrn.SWATINORMAL." localSheetId="10" hidden="1">{#N/A,#N/A,FALSE,"BANKLIMITS";#N/A,#N/A,FALSE,"OPSTATE";#N/A,#N/A,FALSE,"BSLIABILITY";#N/A,#N/A,FALSE,"BSASSETS";#N/A,#N/A,FALSE,"CABUILDUP";#N/A,#N/A,FALSE,"WCASSESS";#N/A,#N/A,FALSE,"FUNDFLOW";#N/A,#N/A,FALSE,"DSCR";#N/A,#N/A,FALSE,"RATIOS";#N/A,#N/A,FALSE,"Dep"}</definedName>
    <definedName name="wrn.SWATINORMAL." localSheetId="2" hidden="1">{#N/A,#N/A,FALSE,"BANKLIMITS";#N/A,#N/A,FALSE,"OPSTATE";#N/A,#N/A,FALSE,"BSLIABILITY";#N/A,#N/A,FALSE,"BSASSETS";#N/A,#N/A,FALSE,"CABUILDUP";#N/A,#N/A,FALSE,"WCASSESS";#N/A,#N/A,FALSE,"FUNDFLOW";#N/A,#N/A,FALSE,"DSCR";#N/A,#N/A,FALSE,"RATIOS";#N/A,#N/A,FALSE,"Dep"}</definedName>
    <definedName name="wrn.SWATINORMAL." hidden="1">{#N/A,#N/A,FALSE,"BANKLIMITS";#N/A,#N/A,FALSE,"OPSTATE";#N/A,#N/A,FALSE,"BSLIABILITY";#N/A,#N/A,FALSE,"BSASSETS";#N/A,#N/A,FALSE,"CABUILDUP";#N/A,#N/A,FALSE,"WCASSESS";#N/A,#N/A,FALSE,"FUNDFLOW";#N/A,#N/A,FALSE,"DSCR";#N/A,#N/A,FALSE,"RATIOS";#N/A,#N/A,FALSE,"Dep"}</definedName>
    <definedName name="wrn.TANASBOURNE._.ONLY." localSheetId="10" hidden="1">{#N/A,#N/A,FALSE,"Expense Comparison"}</definedName>
    <definedName name="wrn.TANASBOURNE._.ONLY." localSheetId="2" hidden="1">{#N/A,#N/A,FALSE,"Expense Comparison"}</definedName>
    <definedName name="wrn.TANASBOURNE._.ONLY." hidden="1">{#N/A,#N/A,FALSE,"Expense Comparison"}</definedName>
    <definedName name="wrn.Tenants." localSheetId="10" hidden="1">{#N/A,#N/A,FALSE,"TENANTS"}</definedName>
    <definedName name="wrn.Tenants." localSheetId="2" hidden="1">{#N/A,#N/A,FALSE,"TENANTS"}</definedName>
    <definedName name="wrn.Tenants." hidden="1">{#N/A,#N/A,FALSE,"TENANTS"}</definedName>
    <definedName name="wrn.test." localSheetId="10" hidden="1">{"ADR Analysis",#N/A,FALSE,"Comp.&amp; Market Penet.";"Penetration Analysis",#N/A,FALSE,"Comp.&amp; Market Penet."}</definedName>
    <definedName name="wrn.test." localSheetId="2" hidden="1">{"ADR Analysis",#N/A,FALSE,"Comp.&amp; Market Penet.";"Penetration Analysis",#N/A,FALSE,"Comp.&amp; Market Penet."}</definedName>
    <definedName name="wrn.test." hidden="1">{"ADR Analysis",#N/A,FALSE,"Comp.&amp; Market Penet.";"Penetration Analysis",#N/A,FALSE,"Comp.&amp; Market Penet."}</definedName>
    <definedName name="wrn.Total." localSheetId="10" hidden="1">{#N/A,#N/A,FALSE,"Exec Sum";#N/A,#N/A,FALSE,"Rent Rate Comp";#N/A,#N/A,FALSE,"Rate, NPV Comp";#N/A,#N/A,FALSE,"Opt A NNN";#N/A,#N/A,FALSE,"15-yr Opt. A Sum";#N/A,#N/A,FALSE,"15-yr Opt A Other Costs";#N/A,#N/A,FALSE,"10-yr Opt. A Sum";#N/A,#N/A,FALSE,"10-yr Opt A Other Costs";#N/A,#N/A,FALSE,"NPV Calc"}</definedName>
    <definedName name="wrn.Total." localSheetId="2" hidden="1">{#N/A,#N/A,FALSE,"Exec Sum";#N/A,#N/A,FALSE,"Rent Rate Comp";#N/A,#N/A,FALSE,"Rate, NPV Comp";#N/A,#N/A,FALSE,"Opt A NNN";#N/A,#N/A,FALSE,"15-yr Opt. A Sum";#N/A,#N/A,FALSE,"15-yr Opt A Other Costs";#N/A,#N/A,FALSE,"10-yr Opt. A Sum";#N/A,#N/A,FALSE,"10-yr Opt A Other Costs";#N/A,#N/A,FALSE,"NPV Calc"}</definedName>
    <definedName name="wrn.Total." hidden="1">{#N/A,#N/A,FALSE,"Exec Sum";#N/A,#N/A,FALSE,"Rent Rate Comp";#N/A,#N/A,FALSE,"Rate, NPV Comp";#N/A,#N/A,FALSE,"Opt A NNN";#N/A,#N/A,FALSE,"15-yr Opt. A Sum";#N/A,#N/A,FALSE,"15-yr Opt A Other Costs";#N/A,#N/A,FALSE,"10-yr Opt. A Sum";#N/A,#N/A,FALSE,"10-yr Opt A Other Costs";#N/A,#N/A,FALSE,"NPV Calc"}</definedName>
    <definedName name="wrn.Total._.Print." localSheetId="10" hidden="1">{#N/A,#N/A,TRUE,"Cover Sheet";#N/A,#N/A,TRUE,"Contents";#N/A,#N/A,TRUE,"Model Assumptions";#N/A,#N/A,TRUE,"Financial Assumptions";#N/A,#N/A,TRUE,"Scenarios";#N/A,#N/A,TRUE,"SensitivitiesPower";#N/A,#N/A,TRUE,"SensitivitiesGas";#N/A,#N/A,TRUE,"SensitivitiesWater";#N/A,#N/A,TRUE,"Fixed Cost allocation table";#N/A,#N/A,TRUE,"Historic balance sheet";#N/A,#N/A,TRUE,"Stadtwerke Comps";#N/A,#N/A,TRUE,"Electricity Comps";#N/A,#N/A,TRUE,"Gas Comps";#N/A,#N/A,TRUE,"Water Comps";#N/A,#N/A,TRUE,"DCFCoverPower";#N/A,#N/A,TRUE,"DCFOverviewPower";#N/A,#N/A,TRUE,"RevenuesPower";#N/A,#N/A,TRUE,"CostsPower";#N/A,#N/A,TRUE,"PlanPower";#N/A,#N/A,TRUE,"DCFPower";#N/A,#N/A,TRUE,"ValuePower";#N/A,#N/A,TRUE,"WaccPower";#N/A,#N/A,TRUE,"WaccCompPower";#N/A,#N/A,TRUE,"MatrixPower";#N/A,#N/A,TRUE,"DCFCoverGas";#N/A,#N/A,TRUE,"DCFOverviewGas";#N/A,#N/A,TRUE,"RevenuesGas";#N/A,#N/A,TRUE,"CostGas";#N/A,#N/A,TRUE,"PlanGas";#N/A,#N/A,TRUE,"DCFGas";#N/A,#N/A,TRUE,"ValueGas";#N/A,#N/A,TRUE,"WaccGas";#N/A,#N/A,TRUE,"WaccCompGas";#N/A,#N/A,TRUE,"MatrixGas";#N/A,#N/A,TRUE,"DCFCoverWater";#N/A,#N/A,TRUE,"DCFOverviewWater";#N/A,#N/A,TRUE,"RevenuesWater";#N/A,#N/A,TRUE,"CostWater";#N/A,#N/A,TRUE,"PlanWater";#N/A,#N/A,TRUE,"DCFWater";#N/A,#N/A,TRUE,"ValueWater";#N/A,#N/A,TRUE,"WaccWater";#N/A,#N/A,TRUE,"WaccWater";#N/A,#N/A,TRUE,"WaccCompWater";#N/A,#N/A,TRUE,"MatrixWater";#N/A,#N/A,TRUE,"DCFCoverVersorgung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Total._.Print." localSheetId="2" hidden="1">{#N/A,#N/A,TRUE,"Cover Sheet";#N/A,#N/A,TRUE,"Contents";#N/A,#N/A,TRUE,"Model Assumptions";#N/A,#N/A,TRUE,"Financial Assumptions";#N/A,#N/A,TRUE,"Scenarios";#N/A,#N/A,TRUE,"SensitivitiesPower";#N/A,#N/A,TRUE,"SensitivitiesGas";#N/A,#N/A,TRUE,"SensitivitiesWater";#N/A,#N/A,TRUE,"Fixed Cost allocation table";#N/A,#N/A,TRUE,"Historic balance sheet";#N/A,#N/A,TRUE,"Stadtwerke Comps";#N/A,#N/A,TRUE,"Electricity Comps";#N/A,#N/A,TRUE,"Gas Comps";#N/A,#N/A,TRUE,"Water Comps";#N/A,#N/A,TRUE,"DCFCoverPower";#N/A,#N/A,TRUE,"DCFOverviewPower";#N/A,#N/A,TRUE,"RevenuesPower";#N/A,#N/A,TRUE,"CostsPower";#N/A,#N/A,TRUE,"PlanPower";#N/A,#N/A,TRUE,"DCFPower";#N/A,#N/A,TRUE,"ValuePower";#N/A,#N/A,TRUE,"WaccPower";#N/A,#N/A,TRUE,"WaccCompPower";#N/A,#N/A,TRUE,"MatrixPower";#N/A,#N/A,TRUE,"DCFCoverGas";#N/A,#N/A,TRUE,"DCFOverviewGas";#N/A,#N/A,TRUE,"RevenuesGas";#N/A,#N/A,TRUE,"CostGas";#N/A,#N/A,TRUE,"PlanGas";#N/A,#N/A,TRUE,"DCFGas";#N/A,#N/A,TRUE,"ValueGas";#N/A,#N/A,TRUE,"WaccGas";#N/A,#N/A,TRUE,"WaccCompGas";#N/A,#N/A,TRUE,"MatrixGas";#N/A,#N/A,TRUE,"DCFCoverWater";#N/A,#N/A,TRUE,"DCFOverviewWater";#N/A,#N/A,TRUE,"RevenuesWater";#N/A,#N/A,TRUE,"CostWater";#N/A,#N/A,TRUE,"PlanWater";#N/A,#N/A,TRUE,"DCFWater";#N/A,#N/A,TRUE,"ValueWater";#N/A,#N/A,TRUE,"WaccWater";#N/A,#N/A,TRUE,"WaccWater";#N/A,#N/A,TRUE,"WaccCompWater";#N/A,#N/A,TRUE,"MatrixWater";#N/A,#N/A,TRUE,"DCFCoverVersorgung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Total._.Print." hidden="1">{#N/A,#N/A,TRUE,"Cover Sheet";#N/A,#N/A,TRUE,"Contents";#N/A,#N/A,TRUE,"Model Assumptions";#N/A,#N/A,TRUE,"Financial Assumptions";#N/A,#N/A,TRUE,"Scenarios";#N/A,#N/A,TRUE,"SensitivitiesPower";#N/A,#N/A,TRUE,"SensitivitiesGas";#N/A,#N/A,TRUE,"SensitivitiesWater";#N/A,#N/A,TRUE,"Fixed Cost allocation table";#N/A,#N/A,TRUE,"Historic balance sheet";#N/A,#N/A,TRUE,"Stadtwerke Comps";#N/A,#N/A,TRUE,"Electricity Comps";#N/A,#N/A,TRUE,"Gas Comps";#N/A,#N/A,TRUE,"Water Comps";#N/A,#N/A,TRUE,"DCFCoverPower";#N/A,#N/A,TRUE,"DCFOverviewPower";#N/A,#N/A,TRUE,"RevenuesPower";#N/A,#N/A,TRUE,"CostsPower";#N/A,#N/A,TRUE,"PlanPower";#N/A,#N/A,TRUE,"DCFPower";#N/A,#N/A,TRUE,"ValuePower";#N/A,#N/A,TRUE,"WaccPower";#N/A,#N/A,TRUE,"WaccCompPower";#N/A,#N/A,TRUE,"MatrixPower";#N/A,#N/A,TRUE,"DCFCoverGas";#N/A,#N/A,TRUE,"DCFOverviewGas";#N/A,#N/A,TRUE,"RevenuesGas";#N/A,#N/A,TRUE,"CostGas";#N/A,#N/A,TRUE,"PlanGas";#N/A,#N/A,TRUE,"DCFGas";#N/A,#N/A,TRUE,"ValueGas";#N/A,#N/A,TRUE,"WaccGas";#N/A,#N/A,TRUE,"WaccCompGas";#N/A,#N/A,TRUE,"MatrixGas";#N/A,#N/A,TRUE,"DCFCoverWater";#N/A,#N/A,TRUE,"DCFOverviewWater";#N/A,#N/A,TRUE,"RevenuesWater";#N/A,#N/A,TRUE,"CostWater";#N/A,#N/A,TRUE,"PlanWater";#N/A,#N/A,TRUE,"DCFWater";#N/A,#N/A,TRUE,"ValueWater";#N/A,#N/A,TRUE,"WaccWater";#N/A,#N/A,TRUE,"WaccWater";#N/A,#N/A,TRUE,"WaccCompWater";#N/A,#N/A,TRUE,"MatrixWater";#N/A,#N/A,TRUE,"DCFCoverVersorgung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TOTAL._.SHEETS." localSheetId="10" hidden="1">{#N/A,#N/A,FALSE,"DEV COSTS";#N/A,#N/A,FALSE,"10-YR C. F."}</definedName>
    <definedName name="wrn.TOTAL._.SHEETS." localSheetId="2" hidden="1">{#N/A,#N/A,FALSE,"DEV COSTS";#N/A,#N/A,FALSE,"10-YR C. F."}</definedName>
    <definedName name="wrn.TOTAL._.SHEETS." hidden="1">{#N/A,#N/A,FALSE,"DEV COSTS";#N/A,#N/A,FALSE,"10-YR C. F."}</definedName>
    <definedName name="wrn.trial." localSheetId="10" hidden="1">{#N/A,#N/A,FALSE,"mpph1";#N/A,#N/A,FALSE,"mpmseb";#N/A,#N/A,FALSE,"mpph2"}</definedName>
    <definedName name="wrn.trial." localSheetId="2" hidden="1">{#N/A,#N/A,FALSE,"mpph1";#N/A,#N/A,FALSE,"mpmseb";#N/A,#N/A,FALSE,"mpph2"}</definedName>
    <definedName name="wrn.trial." hidden="1">{#N/A,#N/A,FALSE,"mpph1";#N/A,#N/A,FALSE,"mpmseb";#N/A,#N/A,FALSE,"mpph2"}</definedName>
    <definedName name="wrn.Valuation._.Summaries." localSheetId="10" hidden="1">{#N/A,#N/A,FALSE,"Cover Sheet";#N/A,#N/A,FALSE,"Financial Assumptions";#N/A,#N/A,FALSE,"DCFOverviewPower";#N/A,#N/A,FALSE,"DCFOverviewGas";#N/A,#N/A,FALSE,"DCFOverviewWater";#N/A,#N/A,FALSE,"DCFOverviewVersorgung"}</definedName>
    <definedName name="wrn.Valuation._.Summaries." localSheetId="2" hidden="1">{#N/A,#N/A,FALSE,"Cover Sheet";#N/A,#N/A,FALSE,"Financial Assumptions";#N/A,#N/A,FALSE,"DCFOverviewPower";#N/A,#N/A,FALSE,"DCFOverviewGas";#N/A,#N/A,FALSE,"DCFOverviewWater";#N/A,#N/A,FALSE,"DCFOverviewVersorgung"}</definedName>
    <definedName name="wrn.Valuation._.Summaries." hidden="1">{#N/A,#N/A,FALSE,"Cover Sheet";#N/A,#N/A,FALSE,"Financial Assumptions";#N/A,#N/A,FALSE,"DCFOverviewPower";#N/A,#N/A,FALSE,"DCFOverviewGas";#N/A,#N/A,FALSE,"DCFOverviewWater";#N/A,#N/A,FALSE,"DCFOverviewVersorgung"}</definedName>
    <definedName name="wrn.Versorgungs._.GmbH._.Data." localSheetId="10" hidden="1">{#N/A,#N/A,FALSE,"DCFCoverVersorgung";#N/A,#N/A,FALSE,"DCFOverviewVersorgung";#N/A,#N/A,FALSE,"PlanVersorgung";#N/A,#N/A,FALSE,"DCFVersorgung";#N/A,#N/A,FALSE,"ValueVersorgung";#N/A,#N/A,FALSE,"WaccVersorgung";#N/A,#N/A,FALSE,"WaccVersorgung";#N/A,#N/A,FALSE,"WaccCompVersorgung";#N/A,#N/A,FALSE,"MatrixVersorgung"}</definedName>
    <definedName name="wrn.Versorgungs._.GmbH._.Data." localSheetId="2" hidden="1">{#N/A,#N/A,FALSE,"DCFCoverVersorgung";#N/A,#N/A,FALSE,"DCFOverviewVersorgung";#N/A,#N/A,FALSE,"PlanVersorgung";#N/A,#N/A,FALSE,"DCFVersorgung";#N/A,#N/A,FALSE,"ValueVersorgung";#N/A,#N/A,FALSE,"WaccVersorgung";#N/A,#N/A,FALSE,"WaccVersorgung";#N/A,#N/A,FALSE,"WaccCompVersorgung";#N/A,#N/A,FALSE,"MatrixVersorgung"}</definedName>
    <definedName name="wrn.Versorgungs._.GmbH._.Data." hidden="1">{#N/A,#N/A,FALSE,"DCFCoverVersorgung";#N/A,#N/A,FALSE,"DCFOverviewVersorgung";#N/A,#N/A,FALSE,"PlanVersorgung";#N/A,#N/A,FALSE,"DCFVersorgung";#N/A,#N/A,FALSE,"ValueVersorgung";#N/A,#N/A,FALSE,"WaccVersorgung";#N/A,#N/A,FALSE,"WaccVersorgung";#N/A,#N/A,FALSE,"WaccCompVersorgung";#N/A,#N/A,FALSE,"MatrixVersorgung"}</definedName>
    <definedName name="wrn.Vs.._.Bud._.Month." localSheetId="10" hidden="1">{#N/A,#N/A,FALSE,"Graph-B";"Month SumOps",#N/A,FALSE,"SumOps";"Month SumExp",#N/A,FALSE,"SumExp";"Month ExpDept",#N/A,FALSE,"ExpDept"}</definedName>
    <definedName name="wrn.Vs.._.Bud._.Month." localSheetId="2" hidden="1">{#N/A,#N/A,FALSE,"Graph-B";"Month SumOps",#N/A,FALSE,"SumOps";"Month SumExp",#N/A,FALSE,"SumExp";"Month ExpDept",#N/A,FALSE,"ExpDept"}</definedName>
    <definedName name="wrn.Vs.._.Bud._.Month." hidden="1">{#N/A,#N/A,FALSE,"Graph-B";"Month SumOps",#N/A,FALSE,"SumOps";"Month SumExp",#N/A,FALSE,"SumExp";"Month ExpDept",#N/A,FALSE,"ExpDept"}</definedName>
    <definedName name="wrn.Vs.._.BudFcst._.Month." localSheetId="10" hidden="1">{"May SumExp",#N/A,FALSE,"SumExp";#N/A,#N/A,FALSE,"Graph-F";"May SumOps",#N/A,FALSE,"SumOps";"May ExpDept",#N/A,FALSE,"ExpDept"}</definedName>
    <definedName name="wrn.Vs.._.BudFcst._.Month." localSheetId="2" hidden="1">{"May SumExp",#N/A,FALSE,"SumExp";#N/A,#N/A,FALSE,"Graph-F";"May SumOps",#N/A,FALSE,"SumOps";"May ExpDept",#N/A,FALSE,"ExpDept"}</definedName>
    <definedName name="wrn.Vs.._.BudFcst._.Month." hidden="1">{"May SumExp",#N/A,FALSE,"SumExp";#N/A,#N/A,FALSE,"Graph-F";"May SumOps",#N/A,FALSE,"SumOps";"May ExpDept",#N/A,FALSE,"ExpDept"}</definedName>
    <definedName name="wrn.Working._.Party._.List." localSheetId="10" hidden="1">{#N/A,#N/A,FALSE,"Working List"}</definedName>
    <definedName name="wrn.Working._.Party._.List." localSheetId="2" hidden="1">{#N/A,#N/A,FALSE,"Working List"}</definedName>
    <definedName name="wrn.Working._.Party._.List." hidden="1">{#N/A,#N/A,FALSE,"Working List"}</definedName>
    <definedName name="wrn.Yuma." localSheetId="10" hidden="1">{#N/A,#N/A,FALSE,"Project Summary";#N/A,#N/A,FALSE,"Detail Estimate";#N/A,#N/A,FALSE,"Cashflow Schedule";#N/A,#N/A,FALSE,"Pro Forma"}</definedName>
    <definedName name="wrn.Yuma." localSheetId="2" hidden="1">{#N/A,#N/A,FALSE,"Project Summary";#N/A,#N/A,FALSE,"Detail Estimate";#N/A,#N/A,FALSE,"Cashflow Schedule";#N/A,#N/A,FALSE,"Pro Forma"}</definedName>
    <definedName name="wrn.Yuma." hidden="1">{#N/A,#N/A,FALSE,"Project Summary";#N/A,#N/A,FALSE,"Detail Estimate";#N/A,#N/A,FALSE,"Cashflow Schedule";#N/A,#N/A,FALSE,"Pro Forma"}</definedName>
    <definedName name="xyz" localSheetId="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xyz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xyz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yy" localSheetId="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yy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yy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6" i="24" l="1"/>
  <c r="D57" i="24"/>
  <c r="D58" i="24"/>
  <c r="D59" i="24"/>
  <c r="D60" i="24"/>
  <c r="D61" i="24"/>
  <c r="D50" i="24"/>
  <c r="D51" i="24"/>
  <c r="D52" i="24"/>
  <c r="D53" i="24"/>
  <c r="D54" i="24"/>
  <c r="D28" i="24"/>
  <c r="C12" i="6"/>
  <c r="B16" i="8" l="1"/>
  <c r="I3" i="18"/>
  <c r="I4" i="18"/>
  <c r="I5" i="18"/>
  <c r="I6" i="18"/>
  <c r="I7" i="18"/>
  <c r="I8" i="18"/>
  <c r="I9" i="18"/>
  <c r="I10" i="18"/>
  <c r="I11" i="18"/>
  <c r="I12" i="18"/>
  <c r="I13" i="18"/>
  <c r="I14" i="18"/>
  <c r="I15" i="18"/>
  <c r="I16" i="18"/>
  <c r="I17" i="18"/>
  <c r="I18" i="18"/>
  <c r="I19" i="18"/>
  <c r="I20" i="18"/>
  <c r="I21" i="18"/>
  <c r="I22" i="18"/>
  <c r="I23" i="18"/>
  <c r="I24" i="18"/>
  <c r="I25" i="18"/>
  <c r="I26" i="18"/>
  <c r="I27" i="18"/>
  <c r="I28" i="18"/>
  <c r="I29" i="18"/>
  <c r="I30" i="18"/>
  <c r="I31" i="18"/>
  <c r="I32" i="18"/>
  <c r="I33" i="18"/>
  <c r="I34" i="18"/>
  <c r="I35" i="18"/>
  <c r="I36" i="18"/>
  <c r="I37" i="18"/>
  <c r="I38" i="18"/>
  <c r="I39" i="18"/>
  <c r="I40" i="18"/>
  <c r="I41" i="18"/>
  <c r="I42" i="18"/>
  <c r="I43" i="18"/>
  <c r="I44" i="18"/>
  <c r="I45" i="18"/>
  <c r="I46" i="18"/>
  <c r="I47" i="18"/>
  <c r="I48" i="18"/>
  <c r="I49" i="18"/>
  <c r="I50" i="18"/>
  <c r="I51" i="18"/>
  <c r="I52" i="18"/>
  <c r="I53" i="18"/>
  <c r="I54" i="18"/>
  <c r="I55" i="18"/>
  <c r="I56" i="18"/>
  <c r="I57" i="18"/>
  <c r="I58" i="18"/>
  <c r="I59" i="18"/>
  <c r="I60" i="18"/>
  <c r="I61" i="18"/>
  <c r="I62" i="18"/>
  <c r="I63" i="18"/>
  <c r="I64" i="18"/>
  <c r="I65" i="18"/>
  <c r="I66" i="18"/>
  <c r="I67" i="18"/>
  <c r="I68" i="18"/>
  <c r="I69" i="18"/>
  <c r="I70" i="18"/>
  <c r="I71" i="18"/>
  <c r="I72" i="18"/>
  <c r="I73" i="18"/>
  <c r="I74" i="18"/>
  <c r="I75" i="18"/>
  <c r="I76" i="18"/>
  <c r="I77" i="18"/>
  <c r="I78" i="18"/>
  <c r="I79" i="18"/>
  <c r="I80" i="18"/>
  <c r="I81" i="18"/>
  <c r="I82" i="18"/>
  <c r="I83" i="18"/>
  <c r="I84" i="18"/>
  <c r="I85" i="18"/>
  <c r="I86" i="18"/>
  <c r="I87" i="18"/>
  <c r="I88" i="18"/>
  <c r="I89" i="18"/>
  <c r="I90" i="18"/>
  <c r="I91" i="18"/>
  <c r="I92" i="18"/>
  <c r="I93" i="18"/>
  <c r="I94" i="18"/>
  <c r="I95" i="18"/>
  <c r="I96" i="18"/>
  <c r="I97" i="18"/>
  <c r="I98" i="18"/>
  <c r="I99" i="18"/>
  <c r="I100" i="18"/>
  <c r="I101" i="18"/>
  <c r="I102" i="18"/>
  <c r="I103" i="18"/>
  <c r="I104" i="18"/>
  <c r="I105" i="18"/>
  <c r="I106" i="18"/>
  <c r="I107" i="18"/>
  <c r="I108" i="18"/>
  <c r="I109" i="18"/>
  <c r="I110" i="18"/>
  <c r="I111" i="18"/>
  <c r="I112" i="18"/>
  <c r="I113" i="18"/>
  <c r="I114" i="18"/>
  <c r="I115" i="18"/>
  <c r="I116" i="18"/>
  <c r="I117" i="18"/>
  <c r="I118" i="18"/>
  <c r="I119" i="18"/>
  <c r="I120" i="18"/>
  <c r="I121" i="18"/>
  <c r="I122" i="18"/>
  <c r="I123" i="18"/>
  <c r="I124" i="18"/>
  <c r="I125" i="18"/>
  <c r="I126" i="18"/>
  <c r="I127" i="18"/>
  <c r="I128" i="18"/>
  <c r="I129" i="18"/>
  <c r="I130" i="18"/>
  <c r="I131" i="18"/>
  <c r="I132" i="18"/>
  <c r="I133" i="18"/>
  <c r="I134" i="18"/>
  <c r="I135" i="18"/>
  <c r="I136" i="18"/>
  <c r="I137" i="18"/>
  <c r="I138" i="18"/>
  <c r="I139" i="18"/>
  <c r="I140" i="18"/>
  <c r="I141" i="18"/>
  <c r="I142" i="18"/>
  <c r="I143" i="18"/>
  <c r="I144" i="18"/>
  <c r="I145" i="18"/>
  <c r="I146" i="18"/>
  <c r="I147" i="18"/>
  <c r="I148" i="18"/>
  <c r="I149" i="18"/>
  <c r="I150" i="18"/>
  <c r="I151" i="18"/>
  <c r="I152" i="18"/>
  <c r="I153" i="18"/>
  <c r="I154" i="18"/>
  <c r="I155" i="18"/>
  <c r="I156" i="18"/>
  <c r="I157" i="18"/>
  <c r="I158" i="18"/>
  <c r="I159" i="18"/>
  <c r="I160" i="18"/>
  <c r="I161" i="18"/>
  <c r="I162" i="18"/>
  <c r="I163" i="18"/>
  <c r="I164" i="18"/>
  <c r="I165" i="18"/>
  <c r="I166" i="18"/>
  <c r="I167" i="18"/>
  <c r="I168" i="18"/>
  <c r="I169" i="18"/>
  <c r="I170" i="18"/>
  <c r="I2" i="18"/>
  <c r="E171" i="18"/>
  <c r="F171" i="18"/>
  <c r="G171" i="18"/>
  <c r="H171" i="18"/>
  <c r="D55" i="24" l="1"/>
  <c r="D25" i="24"/>
  <c r="D26" i="24"/>
  <c r="D27" i="24"/>
  <c r="D49" i="24"/>
  <c r="D21" i="24"/>
  <c r="D22" i="24"/>
  <c r="D23" i="24"/>
  <c r="D24" i="24"/>
  <c r="D39" i="24"/>
  <c r="D40" i="24"/>
  <c r="D41" i="24"/>
  <c r="D42" i="24"/>
  <c r="D43" i="24"/>
  <c r="D44" i="24"/>
  <c r="D45" i="24"/>
  <c r="D46" i="24"/>
  <c r="D47" i="24"/>
  <c r="D48" i="24"/>
  <c r="Q7" i="24"/>
  <c r="Q6" i="24"/>
  <c r="F64" i="24"/>
  <c r="O7" i="24" s="1"/>
  <c r="C63" i="24"/>
  <c r="N4" i="24" s="1"/>
  <c r="F62" i="24"/>
  <c r="H62" i="24" s="1"/>
  <c r="F61" i="24"/>
  <c r="H61" i="24" s="1"/>
  <c r="F60" i="24"/>
  <c r="H60" i="24" s="1"/>
  <c r="F59" i="24"/>
  <c r="H59" i="24" s="1"/>
  <c r="F58" i="24"/>
  <c r="H58" i="24" s="1"/>
  <c r="F57" i="24"/>
  <c r="H57" i="24" s="1"/>
  <c r="F56" i="24"/>
  <c r="H56" i="24" s="1"/>
  <c r="F55" i="24"/>
  <c r="H55" i="24" s="1"/>
  <c r="F54" i="24"/>
  <c r="H54" i="24" s="1"/>
  <c r="F53" i="24"/>
  <c r="H53" i="24" s="1"/>
  <c r="F52" i="24"/>
  <c r="H52" i="24" s="1"/>
  <c r="F51" i="24"/>
  <c r="H51" i="24" s="1"/>
  <c r="F50" i="24"/>
  <c r="H50" i="24" s="1"/>
  <c r="F49" i="24"/>
  <c r="H49" i="24" s="1"/>
  <c r="F48" i="24"/>
  <c r="H48" i="24" s="1"/>
  <c r="F47" i="24"/>
  <c r="H47" i="24" s="1"/>
  <c r="F46" i="24"/>
  <c r="H46" i="24" s="1"/>
  <c r="F45" i="24"/>
  <c r="H45" i="24" s="1"/>
  <c r="F44" i="24"/>
  <c r="H44" i="24" s="1"/>
  <c r="F43" i="24"/>
  <c r="H43" i="24" s="1"/>
  <c r="F42" i="24"/>
  <c r="H42" i="24" s="1"/>
  <c r="F41" i="24"/>
  <c r="H41" i="24" s="1"/>
  <c r="N8" i="24"/>
  <c r="F40" i="24"/>
  <c r="H40" i="24" s="1"/>
  <c r="F39" i="24"/>
  <c r="H39" i="24" s="1"/>
  <c r="F38" i="24"/>
  <c r="H38" i="24" s="1"/>
  <c r="D38" i="24"/>
  <c r="H37" i="24"/>
  <c r="F5" i="24"/>
  <c r="H5" i="24" s="1"/>
  <c r="F6" i="24"/>
  <c r="H6" i="24" s="1"/>
  <c r="F7" i="24"/>
  <c r="H7" i="24" s="1"/>
  <c r="F8" i="24"/>
  <c r="H8" i="24" s="1"/>
  <c r="F9" i="24"/>
  <c r="H9" i="24" s="1"/>
  <c r="F10" i="24"/>
  <c r="H10" i="24" s="1"/>
  <c r="F11" i="24"/>
  <c r="H11" i="24" s="1"/>
  <c r="F12" i="24"/>
  <c r="H12" i="24" s="1"/>
  <c r="F13" i="24"/>
  <c r="H13" i="24" s="1"/>
  <c r="F14" i="24"/>
  <c r="H14" i="24" s="1"/>
  <c r="F15" i="24"/>
  <c r="H15" i="24" s="1"/>
  <c r="F16" i="24"/>
  <c r="H16" i="24" s="1"/>
  <c r="F17" i="24"/>
  <c r="H17" i="24" s="1"/>
  <c r="F18" i="24"/>
  <c r="H18" i="24" s="1"/>
  <c r="F19" i="24"/>
  <c r="H19" i="24" s="1"/>
  <c r="F20" i="24"/>
  <c r="H20" i="24" s="1"/>
  <c r="F21" i="24"/>
  <c r="H21" i="24" s="1"/>
  <c r="F22" i="24"/>
  <c r="H22" i="24" s="1"/>
  <c r="F23" i="24"/>
  <c r="H23" i="24" s="1"/>
  <c r="F24" i="24"/>
  <c r="H24" i="24" s="1"/>
  <c r="F25" i="24"/>
  <c r="H25" i="24" s="1"/>
  <c r="F26" i="24"/>
  <c r="H26" i="24" s="1"/>
  <c r="F27" i="24"/>
  <c r="H27" i="24" s="1"/>
  <c r="F28" i="24"/>
  <c r="H28" i="24" s="1"/>
  <c r="F30" i="24"/>
  <c r="O6" i="24" s="1"/>
  <c r="F4" i="24"/>
  <c r="D5" i="24"/>
  <c r="D6" i="24"/>
  <c r="D7" i="24"/>
  <c r="D8" i="24"/>
  <c r="D9" i="24"/>
  <c r="D10" i="24"/>
  <c r="D11" i="24"/>
  <c r="D12" i="24"/>
  <c r="D13" i="24"/>
  <c r="D14" i="24"/>
  <c r="D15" i="24"/>
  <c r="D16" i="24"/>
  <c r="D17" i="24"/>
  <c r="D18" i="24"/>
  <c r="D19" i="24"/>
  <c r="D20" i="24"/>
  <c r="D4" i="24"/>
  <c r="H3" i="24"/>
  <c r="O8" i="24" l="1"/>
  <c r="P7" i="24"/>
  <c r="D63" i="24"/>
  <c r="P6" i="24"/>
  <c r="Q8" i="24"/>
  <c r="P8" i="24" s="1"/>
  <c r="H63" i="24"/>
  <c r="F63" i="24"/>
  <c r="F29" i="24"/>
  <c r="H4" i="24"/>
  <c r="H29" i="24" s="1"/>
  <c r="Q3" i="24" s="1"/>
  <c r="D29" i="24"/>
  <c r="C29" i="24"/>
  <c r="N3" i="24" s="1"/>
  <c r="N5" i="24" s="1"/>
  <c r="F65" i="24" l="1"/>
  <c r="O4" i="24"/>
  <c r="H65" i="24"/>
  <c r="Q4" i="24"/>
  <c r="P4" i="24" s="1"/>
  <c r="F31" i="24"/>
  <c r="O3" i="24"/>
  <c r="P3" i="24" s="1"/>
  <c r="G63" i="24"/>
  <c r="G29" i="24"/>
  <c r="H31" i="24"/>
  <c r="G31" i="24" s="1"/>
  <c r="G65" i="24" l="1"/>
  <c r="Q5" i="24"/>
  <c r="Q9" i="24" s="1"/>
  <c r="O5" i="24"/>
  <c r="O9" i="24" s="1"/>
  <c r="P9" i="24" l="1"/>
  <c r="P5" i="24"/>
  <c r="F173" i="18" l="1"/>
  <c r="D2769" i="21" l="1"/>
  <c r="G173" i="18" l="1"/>
  <c r="C39" i="8" l="1"/>
  <c r="F4" i="9"/>
  <c r="E4" i="8" s="1"/>
  <c r="C32" i="8" s="1"/>
  <c r="F10" i="9"/>
  <c r="E10" i="8" s="1"/>
  <c r="C38" i="8" s="1"/>
  <c r="F9" i="9"/>
  <c r="E9" i="8" s="1"/>
  <c r="C37" i="8" s="1"/>
  <c r="F8" i="9"/>
  <c r="E8" i="8" s="1"/>
  <c r="C36" i="8" s="1"/>
  <c r="F7" i="9"/>
  <c r="E7" i="8" s="1"/>
  <c r="C35" i="8" s="1"/>
  <c r="F6" i="9"/>
  <c r="E6" i="8" s="1"/>
  <c r="C34" i="8" s="1"/>
  <c r="F3" i="9"/>
  <c r="E3" i="8" s="1"/>
  <c r="C31" i="8" s="1"/>
  <c r="F2" i="9"/>
  <c r="E2" i="8" s="1"/>
  <c r="C30" i="8" s="1"/>
  <c r="H11" i="8"/>
  <c r="I3" i="8"/>
  <c r="I4" i="8"/>
  <c r="I6" i="8"/>
  <c r="I7" i="8"/>
  <c r="I10" i="8"/>
  <c r="I11" i="8"/>
  <c r="I2" i="8"/>
  <c r="I8" i="8"/>
  <c r="D171" i="18" l="1"/>
  <c r="I171" i="18" l="1"/>
  <c r="C3" i="9" s="1"/>
  <c r="G3" i="9" s="1"/>
  <c r="H3" i="9" s="1"/>
  <c r="C2" i="9"/>
  <c r="C4" i="9"/>
  <c r="G4" i="9" s="1"/>
  <c r="F568" i="3" l="1"/>
  <c r="D151" i="5"/>
  <c r="K10" i="23" l="1"/>
  <c r="K9" i="23"/>
  <c r="K8" i="23"/>
  <c r="K6" i="23"/>
  <c r="K4" i="23"/>
  <c r="K2" i="23"/>
  <c r="K11" i="23" l="1"/>
  <c r="B17" i="8" l="1"/>
  <c r="B18" i="8"/>
  <c r="B19" i="8"/>
  <c r="B20" i="8"/>
  <c r="B21" i="8"/>
  <c r="B22" i="8"/>
  <c r="B23" i="8"/>
  <c r="B24" i="8"/>
  <c r="B25" i="8"/>
  <c r="F110" i="2" l="1"/>
  <c r="C25" i="8" l="1"/>
  <c r="F21" i="4"/>
  <c r="G11" i="8"/>
  <c r="D3" i="9"/>
  <c r="D25" i="8" l="1"/>
  <c r="B39" i="8"/>
  <c r="D39" i="8" s="1"/>
  <c r="B12" i="8"/>
  <c r="D12" i="8" l="1"/>
  <c r="D4" i="9" l="1"/>
  <c r="C4" i="8" s="1"/>
  <c r="H4" i="8" s="1"/>
  <c r="C18" i="8" l="1"/>
  <c r="D18" i="8" s="1"/>
  <c r="B32" i="8"/>
  <c r="D32" i="8" s="1"/>
  <c r="G4" i="8"/>
  <c r="C8" i="9" l="1"/>
  <c r="D8" i="9" s="1"/>
  <c r="C10" i="9" l="1"/>
  <c r="C14" i="9" s="1"/>
  <c r="C9" i="9"/>
  <c r="D9" i="9" s="1"/>
  <c r="C6" i="9"/>
  <c r="C7" i="9" l="1"/>
  <c r="D7" i="9" s="1"/>
  <c r="D6" i="9"/>
  <c r="C3" i="8"/>
  <c r="H3" i="8" s="1"/>
  <c r="G3" i="8" l="1"/>
  <c r="C17" i="8"/>
  <c r="B31" i="8"/>
  <c r="D31" i="8" s="1"/>
  <c r="G2" i="9"/>
  <c r="C40" i="8"/>
  <c r="C6" i="8"/>
  <c r="H6" i="8" s="1"/>
  <c r="F11" i="9"/>
  <c r="E11" i="9"/>
  <c r="B26" i="8"/>
  <c r="I12" i="8"/>
  <c r="F12" i="8"/>
  <c r="E12" i="8"/>
  <c r="B34" i="8" l="1"/>
  <c r="D34" i="8" s="1"/>
  <c r="C20" i="8"/>
  <c r="G6" i="8"/>
  <c r="E25" i="8"/>
  <c r="E18" i="8"/>
  <c r="E17" i="8"/>
  <c r="D17" i="8"/>
  <c r="J5" i="9"/>
  <c r="C8" i="8"/>
  <c r="H8" i="8" s="1"/>
  <c r="G8" i="9"/>
  <c r="H8" i="9" s="1"/>
  <c r="G6" i="9"/>
  <c r="H6" i="9" s="1"/>
  <c r="G9" i="9"/>
  <c r="H9" i="9" s="1"/>
  <c r="C9" i="8"/>
  <c r="H2" i="9"/>
  <c r="D2" i="9"/>
  <c r="C23" i="8" l="1"/>
  <c r="E23" i="8" s="1"/>
  <c r="H9" i="8"/>
  <c r="C22" i="8"/>
  <c r="G8" i="8"/>
  <c r="D20" i="8"/>
  <c r="E20" i="8"/>
  <c r="B36" i="8"/>
  <c r="D36" i="8" s="1"/>
  <c r="B37" i="8"/>
  <c r="D37" i="8" s="1"/>
  <c r="H4" i="9"/>
  <c r="C2" i="8"/>
  <c r="H2" i="8" s="1"/>
  <c r="D23" i="8" l="1"/>
  <c r="E22" i="8"/>
  <c r="D22" i="8"/>
  <c r="B30" i="8"/>
  <c r="C16" i="8"/>
  <c r="G2" i="8"/>
  <c r="E16" i="8" l="1"/>
  <c r="D16" i="8"/>
  <c r="D30" i="8"/>
  <c r="D10" i="9" l="1"/>
  <c r="C10" i="8" s="1"/>
  <c r="H10" i="8" s="1"/>
  <c r="C24" i="8" l="1"/>
  <c r="G10" i="8"/>
  <c r="B38" i="8"/>
  <c r="D38" i="8" s="1"/>
  <c r="C7" i="8"/>
  <c r="G7" i="9"/>
  <c r="H7" i="9" s="1"/>
  <c r="G10" i="9"/>
  <c r="C11" i="9"/>
  <c r="C21" i="8" l="1"/>
  <c r="D21" i="8" s="1"/>
  <c r="H7" i="8"/>
  <c r="H12" i="8" s="1"/>
  <c r="D24" i="8"/>
  <c r="E24" i="8"/>
  <c r="C12" i="8"/>
  <c r="D13" i="8" s="1"/>
  <c r="G7" i="8"/>
  <c r="B35" i="8"/>
  <c r="D35" i="8" s="1"/>
  <c r="D11" i="9"/>
  <c r="H10" i="9"/>
  <c r="H11" i="9" s="1"/>
  <c r="G11" i="9"/>
  <c r="E21" i="8" l="1"/>
  <c r="G12" i="8"/>
  <c r="C13" i="8"/>
  <c r="E26" i="8" l="1"/>
  <c r="B40" i="8"/>
  <c r="C26" i="8"/>
  <c r="D26" i="8" s="1"/>
  <c r="E37" i="8" l="1"/>
  <c r="E38" i="8"/>
  <c r="E35" i="8"/>
  <c r="E39" i="8"/>
  <c r="E36" i="8"/>
  <c r="E32" i="8"/>
  <c r="E31" i="8"/>
  <c r="E34" i="8"/>
  <c r="E30" i="8"/>
  <c r="D40" i="8"/>
  <c r="E40" i="8" s="1"/>
</calcChain>
</file>

<file path=xl/sharedStrings.xml><?xml version="1.0" encoding="utf-8"?>
<sst xmlns="http://schemas.openxmlformats.org/spreadsheetml/2006/main" count="4987" uniqueCount="1008">
  <si>
    <t>Date</t>
  </si>
  <si>
    <t>Particulars</t>
  </si>
  <si>
    <t>MEHTA PLYWOOD</t>
  </si>
  <si>
    <t>ANUPAM ELECTRICALS</t>
  </si>
  <si>
    <t>SUNTREK CORPORATION</t>
  </si>
  <si>
    <t>SHARADA ENTERPRISES</t>
  </si>
  <si>
    <t>KRISHNA CERAMICS</t>
  </si>
  <si>
    <t>VEDANT MARKETING</t>
  </si>
  <si>
    <t>MAHIMA ENTERPRISES</t>
  </si>
  <si>
    <t>RAJLAXMI CORPORATION</t>
  </si>
  <si>
    <t>D.R LINKS</t>
  </si>
  <si>
    <t>Project expenses</t>
  </si>
  <si>
    <t>Estimated Cost as per Cost Vetting</t>
  </si>
  <si>
    <t>Difference between the Bills &amp; CA</t>
  </si>
  <si>
    <t>Difference between both the Bills</t>
  </si>
  <si>
    <t>Difference between both CA</t>
  </si>
  <si>
    <t>Remark</t>
  </si>
  <si>
    <t xml:space="preserve">Land Cost </t>
  </si>
  <si>
    <t>Construction Cost of Sale Building</t>
  </si>
  <si>
    <t>Approval Cost Of Fungible Cost &amp; Development cess premium &amp; Stamp Duty</t>
  </si>
  <si>
    <t xml:space="preserve">Architect Cost, RCC &amp; other Professional fees </t>
  </si>
  <si>
    <t>Administrative Expenses</t>
  </si>
  <si>
    <t>Marketing Expences</t>
  </si>
  <si>
    <t xml:space="preserve"> Interest Cost</t>
  </si>
  <si>
    <t xml:space="preserve">Total Cost </t>
  </si>
  <si>
    <t xml:space="preserve">Revised Estimated Cost (in Cr.) </t>
  </si>
  <si>
    <t>Cost incurred as %age total cost of that Component</t>
  </si>
  <si>
    <t xml:space="preserve">Total </t>
  </si>
  <si>
    <t>Pariculars</t>
  </si>
  <si>
    <t>Sr. No.</t>
  </si>
  <si>
    <t>Balance</t>
  </si>
  <si>
    <t>Balance in Cr.</t>
  </si>
  <si>
    <t>Approval Cost &amp; Stamp Duty</t>
  </si>
  <si>
    <t>Professional Cost</t>
  </si>
  <si>
    <t>Admin Cost</t>
  </si>
  <si>
    <t>Marketing Cost</t>
  </si>
  <si>
    <t>Interest Cost</t>
  </si>
  <si>
    <t>Stamp Duty</t>
  </si>
  <si>
    <t>Reg. Fees</t>
  </si>
  <si>
    <t>Rent Cost</t>
  </si>
  <si>
    <t>SR.NO</t>
  </si>
  <si>
    <t>PARTICULARS</t>
  </si>
  <si>
    <t>NATURE</t>
  </si>
  <si>
    <t>INVOICE NO</t>
  </si>
  <si>
    <t>DATE</t>
  </si>
  <si>
    <t>TOTAL AMOUNT</t>
  </si>
  <si>
    <t>TOTAL</t>
  </si>
  <si>
    <t>Month</t>
  </si>
  <si>
    <t>Interest Amount</t>
  </si>
  <si>
    <t>R.K.TRADERS</t>
  </si>
  <si>
    <t>GAURAV TRADING CO.</t>
  </si>
  <si>
    <t>SHIV ENTERPRISES</t>
  </si>
  <si>
    <t>TEJAS CERAMICS</t>
  </si>
  <si>
    <t>Contingency Cost</t>
  </si>
  <si>
    <t>Stamp Duty &amp; Registration Fees</t>
  </si>
  <si>
    <t>Agreement Name</t>
  </si>
  <si>
    <t>KRISHNA TRADING CORPORATION</t>
  </si>
  <si>
    <t>R.K.TRADING CO.</t>
  </si>
  <si>
    <t>S.S.ENTERPRISES</t>
  </si>
  <si>
    <t>M/S.SHRIYAA ENTERPRISES</t>
  </si>
  <si>
    <t>COMPENSATION</t>
  </si>
  <si>
    <t>Floor</t>
  </si>
  <si>
    <t>Total Construction Area in Sq. M.</t>
  </si>
  <si>
    <t>Ground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</si>
  <si>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</si>
  <si>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</si>
  <si>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</si>
  <si>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</si>
  <si>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</si>
  <si>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</si>
  <si>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</si>
  <si>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</si>
  <si>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</si>
  <si>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</si>
  <si>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</si>
  <si>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</si>
  <si>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13th</t>
  </si>
  <si>
    <t>14th</t>
  </si>
  <si>
    <t>15th</t>
  </si>
  <si>
    <t>16th</t>
  </si>
  <si>
    <t>OHT / LMR</t>
  </si>
  <si>
    <t>Completed Area in Sq. M.</t>
  </si>
  <si>
    <t xml:space="preserve">Rate per Sq. M. </t>
  </si>
  <si>
    <t>Full Value after completion</t>
  </si>
  <si>
    <t xml:space="preserve">Actual Expenditure till date in ` </t>
  </si>
  <si>
    <t>TOTAL COST OF CONSTRUCTION (A + B)</t>
  </si>
  <si>
    <t>Rupees</t>
  </si>
  <si>
    <t>Rent per Year (Jan to Jun 24)</t>
  </si>
  <si>
    <t>Rent for Full Loft per Tenant</t>
  </si>
  <si>
    <t>Rent  for Full Loft</t>
  </si>
  <si>
    <t>Rent for Half Loft per tenant</t>
  </si>
  <si>
    <t xml:space="preserve">Rent for Half Loft </t>
  </si>
  <si>
    <t>Shifting Cost per Tenant</t>
  </si>
  <si>
    <t>Shifting Cost</t>
  </si>
  <si>
    <t>Brokerage Cost</t>
  </si>
  <si>
    <t>TOTAL RENT COST</t>
  </si>
  <si>
    <t>Construction Cost of Rehab &amp; Amenity Building</t>
  </si>
  <si>
    <t>S.J.ASSOCIATES</t>
  </si>
  <si>
    <t>DARSHANA INDULKAR</t>
  </si>
  <si>
    <t>SHIVMOHAN B.JHA</t>
  </si>
  <si>
    <t>ADANI ELECTRICITY</t>
  </si>
  <si>
    <t>K.L.PATHAK</t>
  </si>
  <si>
    <t>TESTING CHARGES</t>
  </si>
  <si>
    <t>WELFARE EXPENSES</t>
  </si>
  <si>
    <t>Particular</t>
  </si>
  <si>
    <t>AMIT CORPORATION</t>
  </si>
  <si>
    <t>SKY TELECOM</t>
  </si>
  <si>
    <t>KIRIT TRADING COMPANY</t>
  </si>
  <si>
    <t>KARAN ENTERPRISES</t>
  </si>
  <si>
    <t>JSW CEMENT LIMITED</t>
  </si>
  <si>
    <t xml:space="preserve">Total Amount </t>
  </si>
  <si>
    <t>17th</t>
  </si>
  <si>
    <t>18th</t>
  </si>
  <si>
    <t>19th</t>
  </si>
  <si>
    <t>20th</t>
  </si>
  <si>
    <t>21st</t>
  </si>
  <si>
    <t>22nd</t>
  </si>
  <si>
    <t>23rd</t>
  </si>
  <si>
    <t>SALE BUILDING</t>
  </si>
  <si>
    <t>Building</t>
  </si>
  <si>
    <t>Rehab Building No. 1</t>
  </si>
  <si>
    <t>Sale Building</t>
  </si>
  <si>
    <t>Puzzle Parking of Rehab Building in No.</t>
  </si>
  <si>
    <t>Puzzle Parking of Sale Building in No.</t>
  </si>
  <si>
    <t>Sub Total (A)</t>
  </si>
  <si>
    <t>Total Cost of Construction (A + B)</t>
  </si>
  <si>
    <t>Sub Total (B)</t>
  </si>
  <si>
    <t>% of work completed</t>
  </si>
  <si>
    <t>Agreement for Sale</t>
  </si>
  <si>
    <t>24.12.2020</t>
  </si>
  <si>
    <t>05.07.2021</t>
  </si>
  <si>
    <t>Power of Attorney</t>
  </si>
  <si>
    <t>22.01.2021</t>
  </si>
  <si>
    <t>Ownership Cost</t>
  </si>
  <si>
    <t xml:space="preserve">Abhay Y. Ayre_x000D_
</t>
  </si>
  <si>
    <t xml:space="preserve">Ajay Pandurang Sawant_x000D_
</t>
  </si>
  <si>
    <t xml:space="preserve">Ajit Keshav Naik_x000D_
</t>
  </si>
  <si>
    <t xml:space="preserve">Ajit L. Rathod_x000D_
</t>
  </si>
  <si>
    <t xml:space="preserve">Amruta Ashok Bhagat_x000D_
</t>
  </si>
  <si>
    <t xml:space="preserve">Amruta Ashok Bobhate_x000D_
</t>
  </si>
  <si>
    <t xml:space="preserve">Anil Babu Nikam_x000D_
</t>
  </si>
  <si>
    <t>Anil Madhukar Sawant</t>
  </si>
  <si>
    <t>Anita Prakash Bhangle</t>
  </si>
  <si>
    <t xml:space="preserve">Aparna Anil Sawant_x000D_
</t>
  </si>
  <si>
    <t xml:space="preserve">Aruna Namdev Malap_x000D_
</t>
  </si>
  <si>
    <t xml:space="preserve">Asaram R.Yadav_x000D_
</t>
  </si>
  <si>
    <t xml:space="preserve">Asha Vishwanath Parkar_x000D_
</t>
  </si>
  <si>
    <t>ASHOK ANANT SAWANT</t>
  </si>
  <si>
    <t xml:space="preserve">Ashok R Narkar_x000D_
</t>
  </si>
  <si>
    <t xml:space="preserve">Bapu B. Shelte_x000D_
</t>
  </si>
  <si>
    <t xml:space="preserve">Benny Thomas_x000D_
</t>
  </si>
  <si>
    <t xml:space="preserve">Bhakti Chittaranjan Shetye_x000D_
</t>
  </si>
  <si>
    <t xml:space="preserve">Bhikaji yashwant keluskar_x000D_
</t>
  </si>
  <si>
    <t xml:space="preserve">Bhujang Vaiju Patil_x000D_
</t>
  </si>
  <si>
    <t xml:space="preserve">Chandrakant Deu Dhumak_x000D_
</t>
  </si>
  <si>
    <t xml:space="preserve">Chandrakant P. Dalvi_x000D_
</t>
  </si>
  <si>
    <t>Chandrakant R. Agre</t>
  </si>
  <si>
    <t xml:space="preserve">Dashrath G. More_x000D_
</t>
  </si>
  <si>
    <t xml:space="preserve">Datta Damodar Sawant_x000D_
</t>
  </si>
  <si>
    <t xml:space="preserve">Datta Laxman Sardesai Pednekar _x000D_
</t>
  </si>
  <si>
    <t xml:space="preserve">Deepak S. Alave_x000D_
</t>
  </si>
  <si>
    <t xml:space="preserve">Dilip Motiram Kokate_x000D_
</t>
  </si>
  <si>
    <t xml:space="preserve">Dinesh Yashwant Patil_x000D_
</t>
  </si>
  <si>
    <t>Dipa Deepak Sawant</t>
  </si>
  <si>
    <t>Dipesh B. Joshi</t>
  </si>
  <si>
    <t xml:space="preserve">Ganesh Jagannath Parab_x000D_
</t>
  </si>
  <si>
    <t xml:space="preserve">Ganesh Manohar Sawant_x000D_
</t>
  </si>
  <si>
    <t>Geeta N.Patil</t>
  </si>
  <si>
    <t xml:space="preserve">Geeta S. Tawde_x000D_
</t>
  </si>
  <si>
    <t>Gowda Lata Kempa</t>
  </si>
  <si>
    <t xml:space="preserve">Jayshree Madhukar Sawant_x000D_
</t>
  </si>
  <si>
    <t xml:space="preserve">Jyoti Janardhan Deshprabhu_x000D_
</t>
  </si>
  <si>
    <t>Kamal Shashikant Khadtare</t>
  </si>
  <si>
    <t xml:space="preserve">Kamraj Ramchandra Belure_x000D_
</t>
  </si>
  <si>
    <t xml:space="preserve">Kanchan Mahadev Kanade_x000D_
</t>
  </si>
  <si>
    <t xml:space="preserve">Keshav Budhaji Kanade_x000D_
</t>
  </si>
  <si>
    <t xml:space="preserve">Kiran Kashinath Thoravade_x000D_
</t>
  </si>
  <si>
    <t xml:space="preserve">Kiran Ravindranath Chavan_x000D_
</t>
  </si>
  <si>
    <t xml:space="preserve">Kishor Gopichand Chavan_x000D_
</t>
  </si>
  <si>
    <t xml:space="preserve">Kishor Vishnu Bane_x000D_
</t>
  </si>
  <si>
    <t xml:space="preserve">Kunal Ravindranath Chavan_x000D_
</t>
  </si>
  <si>
    <t xml:space="preserve">Kusum Dattaram Bhingarde_x000D_
</t>
  </si>
  <si>
    <t xml:space="preserve">Laxman N.Salunkhe_x000D_
</t>
  </si>
  <si>
    <t xml:space="preserve">Laxmi B. Dalvi_x000D_
</t>
  </si>
  <si>
    <t xml:space="preserve">Laxmi Vishwas Matkar_x000D_
</t>
  </si>
  <si>
    <t xml:space="preserve">Madhuri Subhash Salshingekar_x000D_
</t>
  </si>
  <si>
    <t xml:space="preserve">Mahendra Eknath Sawant_x000D_
</t>
  </si>
  <si>
    <t xml:space="preserve">Mahesh Parshuram Dhumak_x000D_
</t>
  </si>
  <si>
    <t>Malati Madhukar Vanzare</t>
  </si>
  <si>
    <t xml:space="preserve">Mangesh Babu Naik_x000D_
</t>
  </si>
  <si>
    <t xml:space="preserve">Mangesh Mohan Girkar_x000D_
</t>
  </si>
  <si>
    <t xml:space="preserve">Mangesh Shankar Pimpalkar_x000D_
</t>
  </si>
  <si>
    <t xml:space="preserve">Manjiri Mangesh Anjarlekar_x000D_
</t>
  </si>
  <si>
    <t xml:space="preserve">Manoj Shivaji Dalvi_x000D_
</t>
  </si>
  <si>
    <t xml:space="preserve">Manoj Tatyarao Mahamunakar_x000D_
</t>
  </si>
  <si>
    <t xml:space="preserve">Manorama Anant Sawant_x000D_
</t>
  </si>
  <si>
    <t xml:space="preserve">Milind Raghunath Patole_x000D_
</t>
  </si>
  <si>
    <t xml:space="preserve">Mohan Shantaram Surve_x000D_
</t>
  </si>
  <si>
    <t xml:space="preserve">Munindar Lalamani Bind_x000D_
</t>
  </si>
  <si>
    <t>Muralidevi S. Gupta - 165</t>
  </si>
  <si>
    <t>Muralidevi S. Gupta - 166</t>
  </si>
  <si>
    <t xml:space="preserve">Namdev Dagadu Bhusare Patil_x000D_
</t>
  </si>
  <si>
    <t xml:space="preserve">Nandkishor A Shirke_x000D_
</t>
  </si>
  <si>
    <t xml:space="preserve">Narayan Shankar Bandekar_x000D_
</t>
  </si>
  <si>
    <t xml:space="preserve">Narayan Vijay Kudalkar_x000D_
</t>
  </si>
  <si>
    <t xml:space="preserve">Naresh Namdeo Parab_x000D_
</t>
  </si>
  <si>
    <t xml:space="preserve">Narhari Ranganath Madkaikar_x000D_
</t>
  </si>
  <si>
    <t>NILAM DHYANESHWAR SAWANT</t>
  </si>
  <si>
    <t xml:space="preserve">Niranjan Bhalchandra Kadam_x000D_
</t>
  </si>
  <si>
    <t xml:space="preserve">Nitin S. Galave _x000D_
</t>
  </si>
  <si>
    <t xml:space="preserve">Omkar Shankar zagade_x000D_
</t>
  </si>
  <si>
    <t xml:space="preserve">Pandharinath Bhikaji Bane_x000D_
</t>
  </si>
  <si>
    <t xml:space="preserve">Pandurang Narayan Karpe_x000D_
</t>
  </si>
  <si>
    <t xml:space="preserve">Parshuram Sitaram Chavan_x000D_
</t>
  </si>
  <si>
    <t xml:space="preserve">Parvati D. Waikar_x000D_
</t>
  </si>
  <si>
    <t xml:space="preserve">Poonam Kishor warekar_x000D_
</t>
  </si>
  <si>
    <t>Prabhakar D. Joshi</t>
  </si>
  <si>
    <t xml:space="preserve">Pradip Shivaram Kadam_x000D_
</t>
  </si>
  <si>
    <t xml:space="preserve">Prakash Balkrishna Chavan_x000D_
</t>
  </si>
  <si>
    <t xml:space="preserve">Prakash Janardan Sawant_x000D_
</t>
  </si>
  <si>
    <t>Pramila D. Dalvi</t>
  </si>
  <si>
    <t>PRAMILA PRABHAKAR JOSHI</t>
  </si>
  <si>
    <t xml:space="preserve">Pramila Shrikant Mahajan_x000D_
</t>
  </si>
  <si>
    <t xml:space="preserve">Pramod Sitaram Mhapsekar_x000D_
</t>
  </si>
  <si>
    <t xml:space="preserve">Pravin Shankhar Tanawade_x000D_
</t>
  </si>
  <si>
    <t xml:space="preserve">Prema Ganesh Dhond_x000D_
</t>
  </si>
  <si>
    <t>Prema Ganesh Dhond-134</t>
  </si>
  <si>
    <t xml:space="preserve">Priti Pramod Bhagat_x000D_
</t>
  </si>
  <si>
    <t>Priyanka M. Brown</t>
  </si>
  <si>
    <t xml:space="preserve">Radhaballabh C. Kejriwal_x000D_
</t>
  </si>
  <si>
    <t xml:space="preserve">Raghunath Shridhar Desai_x000D_
</t>
  </si>
  <si>
    <t xml:space="preserve">Rajendra Vasant Parab_x000D_
</t>
  </si>
  <si>
    <t xml:space="preserve">Rajesh Bhavani Narvekar_x000D_
</t>
  </si>
  <si>
    <t xml:space="preserve">Ramakant Parashuram Apate_x000D_
</t>
  </si>
  <si>
    <t xml:space="preserve">Ramchandra Gana Bhagat_x000D_
</t>
  </si>
  <si>
    <t xml:space="preserve">Ramchandra H. Narkar_x000D_
</t>
  </si>
  <si>
    <t xml:space="preserve">Ranjana Ramakant Naik_x000D_
</t>
  </si>
  <si>
    <t xml:space="preserve">Ravindra Dasharath Batwalkar_x000D_
</t>
  </si>
  <si>
    <t xml:space="preserve">Ravindra S Chavan_x000D_
</t>
  </si>
  <si>
    <t xml:space="preserve">Ravindra Shridhar Desai_x000D_
</t>
  </si>
  <si>
    <t xml:space="preserve">Rohini Ramesh Patil_x000D_
</t>
  </si>
  <si>
    <t xml:space="preserve">Rukmini Dinkar Kokate_x000D_
</t>
  </si>
  <si>
    <t xml:space="preserve">Rupali Rajan Shinde_x000D_
</t>
  </si>
  <si>
    <t xml:space="preserve">Rupesh Ravindra desai_x000D_
</t>
  </si>
  <si>
    <t xml:space="preserve">Sachidanand Ramakant Karekar_x000D_
</t>
  </si>
  <si>
    <t xml:space="preserve">Sadhana S. Kanade_x000D_
</t>
  </si>
  <si>
    <t xml:space="preserve">Sandip Shantaram Sawant_x000D_
</t>
  </si>
  <si>
    <t xml:space="preserve">Sanket P.  Misal_x000D_
</t>
  </si>
  <si>
    <t xml:space="preserve">Santosh Sadashiv Raorane_x000D_
</t>
  </si>
  <si>
    <t xml:space="preserve">Santosh V. Salunke_x000D_
</t>
  </si>
  <si>
    <t xml:space="preserve">Sarvajanik Shri Ganeshothav Mandal  Shamnagar_x000D_
</t>
  </si>
  <si>
    <t xml:space="preserve">Satish S. Amin_x000D_
</t>
  </si>
  <si>
    <t xml:space="preserve">Savita Madhukar Dhuri_x000D_
</t>
  </si>
  <si>
    <t xml:space="preserve">Savita Shantaram Kadam_x000D_
</t>
  </si>
  <si>
    <t xml:space="preserve">Seema Govind Dhuri_x000D_
</t>
  </si>
  <si>
    <t xml:space="preserve">Shankar Mahadev Pimpalkar_x000D_
</t>
  </si>
  <si>
    <t xml:space="preserve">Shankar Sahadev Gavas_x000D_
</t>
  </si>
  <si>
    <t xml:space="preserve">Shankar Vaiju Patil_x000D_
</t>
  </si>
  <si>
    <t xml:space="preserve">Sharad Laxman Kadge_x000D_
</t>
  </si>
  <si>
    <t xml:space="preserve">Sharda Dasharath Kshirsagar_x000D_
</t>
  </si>
  <si>
    <t xml:space="preserve">Shashikant Sahadev Chavan_x000D_
</t>
  </si>
  <si>
    <t xml:space="preserve">Sheela Shekhar Naik_x000D_
</t>
  </si>
  <si>
    <t xml:space="preserve">Shekhar Rajaram Naik_x000D_
</t>
  </si>
  <si>
    <t xml:space="preserve">Shevanti Shivaram Shinde_x000D_
</t>
  </si>
  <si>
    <t xml:space="preserve">Shilpa N. Dandekar_x000D_
</t>
  </si>
  <si>
    <t xml:space="preserve">Shilpa Vilas Sawant_x000D_
</t>
  </si>
  <si>
    <t xml:space="preserve">Shrikrishna J Pednekar_x000D_
</t>
  </si>
  <si>
    <t xml:space="preserve">Shrutika Suhas Salvi_x000D_
</t>
  </si>
  <si>
    <t xml:space="preserve">Snehal Ganeshraj Nadar_x000D_
</t>
  </si>
  <si>
    <t xml:space="preserve">Suhasini K.  Wadekar_x000D_
</t>
  </si>
  <si>
    <t xml:space="preserve">Sulabha Sadanand Patade_x000D_
</t>
  </si>
  <si>
    <t xml:space="preserve">Sumati Madhukar Parab_x000D_
</t>
  </si>
  <si>
    <t>Sumitra Vithal Ghawali</t>
  </si>
  <si>
    <t xml:space="preserve">Sunanda Shankar Ghare_x000D_
</t>
  </si>
  <si>
    <t xml:space="preserve">Sunanda T. Tulaskar_x000D_
</t>
  </si>
  <si>
    <t xml:space="preserve">Sunil B. Sawant
</t>
  </si>
  <si>
    <t>SUNIL PANDURANG SURVE</t>
  </si>
  <si>
    <t>Sunil Pandurang Surve (S)</t>
  </si>
  <si>
    <t xml:space="preserve">Sushant Sudhakar Dhamapurkar_x000D_
</t>
  </si>
  <si>
    <t xml:space="preserve">Sushila Ramchandra Panchal_x000D_
</t>
  </si>
  <si>
    <t xml:space="preserve">Sushilkumar Dattaram Patole_x000D_
</t>
  </si>
  <si>
    <t xml:space="preserve">Suvarna Suresh Nar_x000D_
</t>
  </si>
  <si>
    <t>Suvidha Shantaram Dhawade</t>
  </si>
  <si>
    <t xml:space="preserve">Swati Satyavan Ghone_x000D_
</t>
  </si>
  <si>
    <t>TULASABAI JANU ILAGE</t>
  </si>
  <si>
    <t xml:space="preserve">Umesh Mahadev Kadam_x000D_
</t>
  </si>
  <si>
    <t xml:space="preserve">Umesh Shridhar Shirke_x000D_
</t>
  </si>
  <si>
    <t xml:space="preserve">Vaishali D. Pednekar_x000D_
</t>
  </si>
  <si>
    <t xml:space="preserve">Vaishali Vinayak Bhingarde_x000D_
</t>
  </si>
  <si>
    <t xml:space="preserve">Vanita Govind Kadam_x000D_
</t>
  </si>
  <si>
    <t xml:space="preserve">Vasudev Laxman Dalvi_x000D_
</t>
  </si>
  <si>
    <t>Vasudev Shridhar Jikamde</t>
  </si>
  <si>
    <t xml:space="preserve">Vijaya Shrirang Pawar_x000D_
</t>
  </si>
  <si>
    <t xml:space="preserve">Vijay Babaji Vanjare_x000D_
</t>
  </si>
  <si>
    <t xml:space="preserve">Vijay Ghansham Naik_x000D_
</t>
  </si>
  <si>
    <t>Vijay Narayan Raorane</t>
  </si>
  <si>
    <t xml:space="preserve">Vilas Shridhar Sawant_x000D_
</t>
  </si>
  <si>
    <t xml:space="preserve">Vishwanath S  Brid_x000D_
</t>
  </si>
  <si>
    <t xml:space="preserve">Vishwanath Vishnu Rane_x000D_
</t>
  </si>
  <si>
    <t xml:space="preserve">Yatin D. Sawant_x000D_
</t>
  </si>
  <si>
    <t xml:space="preserve">Yogesh Raghunath Majagaonkar_x000D_
</t>
  </si>
  <si>
    <t>ACE CONSULTANTS</t>
  </si>
  <si>
    <t>ARCHITECTURE FEES</t>
  </si>
  <si>
    <t>KARCH PLANNERS</t>
  </si>
  <si>
    <t>LEGAL AND PROFESSIONAL CHARGES</t>
  </si>
  <si>
    <t/>
  </si>
  <si>
    <t>PRAMOD KUMAR</t>
  </si>
  <si>
    <t>KAHAAN PROJECT CONSULTANT</t>
  </si>
  <si>
    <t>ROHAN ENVIRO ASSOCIATES</t>
  </si>
  <si>
    <t>Vrinda Nidhin Pillai</t>
  </si>
  <si>
    <t>Shalaka D.Sathe</t>
  </si>
  <si>
    <t>Truptiben M.Bagsariya</t>
  </si>
  <si>
    <t>Nilofer Abdulla Baig</t>
  </si>
  <si>
    <t>CGST ON REVERSE CHARGES</t>
  </si>
  <si>
    <t>DEEPIKA KAUR CHILOTRA</t>
  </si>
  <si>
    <t>C1/22-23/N1</t>
  </si>
  <si>
    <t>REA/001/2022/23</t>
  </si>
  <si>
    <t>NM JALMAITRYA LLP</t>
  </si>
  <si>
    <t>NM/PI.22-23/05</t>
  </si>
  <si>
    <t>MIHIR NANIWADEKAR</t>
  </si>
  <si>
    <t>11/2023-24</t>
  </si>
  <si>
    <t>VASTUKALA CONSLTANTS (I) PVT LTD</t>
  </si>
  <si>
    <t>MUM/2324/MAY/148</t>
  </si>
  <si>
    <t>J.J.SANGANEE &amp; CO.</t>
  </si>
  <si>
    <t>PROFESSIONAL FEES</t>
  </si>
  <si>
    <t>YOGESH R.GOSWAMI</t>
  </si>
  <si>
    <t>02/RERA</t>
  </si>
  <si>
    <t>CO/08-23/03</t>
  </si>
  <si>
    <t>GLOBAL LAB MATERIAL TESTING PVT LTD</t>
  </si>
  <si>
    <t>KRL-44761-189825</t>
  </si>
  <si>
    <t>KRL-44998-191217</t>
  </si>
  <si>
    <t>KRL-45286-192241</t>
  </si>
  <si>
    <t>LANDMARK CONSULTANTS &amp; ENGG.TECHNOLOGY</t>
  </si>
  <si>
    <t>L-10070</t>
  </si>
  <si>
    <t>L-10254</t>
  </si>
  <si>
    <t>L-10255</t>
  </si>
  <si>
    <t>L-10361</t>
  </si>
  <si>
    <t>L-010362</t>
  </si>
  <si>
    <t>L-0511</t>
  </si>
  <si>
    <t>L-0512</t>
  </si>
  <si>
    <t>L-0513</t>
  </si>
  <si>
    <t>MRTP DEVELOPMENT CHARGES</t>
  </si>
  <si>
    <t>MUNICIPAL TAX &amp; FEES</t>
  </si>
  <si>
    <t>OPEN SPACE DEFICIENCY</t>
  </si>
  <si>
    <t>STAIRCASE PREMIUM</t>
  </si>
  <si>
    <t>ELECTRICITY EXPENSES</t>
  </si>
  <si>
    <t>SECURITY CHARGES</t>
  </si>
  <si>
    <t>SGST ON - REVERSE CHARGE</t>
  </si>
  <si>
    <t>SALARY EXPENSES</t>
  </si>
  <si>
    <t>SALARY PAID TO AVIMANYU GOPAL KHATUA FOR THE MONTH OF JULY 2019</t>
  </si>
  <si>
    <t>SACHIN DEVIDAS MAGADE</t>
  </si>
  <si>
    <t>PAID TO AVIMANYU GOPAL KHATUA FOR THE MONTH OF AUGUST 2019.</t>
  </si>
  <si>
    <t>AVIMANYU GOPAL KHATUA</t>
  </si>
  <si>
    <t>BEING SALARY FOR THE MONTH OF OCT 2019.</t>
  </si>
  <si>
    <t>BEING SALARY FOR THE MONTH OF NOV 2019</t>
  </si>
  <si>
    <t>BEING SALARY FOR THE MONTH OF NOV 2019.</t>
  </si>
  <si>
    <t>BEING SALARY FOR THE MONTH OF DEC 2019</t>
  </si>
  <si>
    <t>BEING SALARY FOR THE MONTH OF DEC 2019.</t>
  </si>
  <si>
    <t>BEING SALARY FOR THE MONTH OF JAN 2020</t>
  </si>
  <si>
    <t>BEING SALARY FOR THE MONTH OF FEB 2020</t>
  </si>
  <si>
    <t>BEING SALARY FOR THE MONTH OF MARCH 2020 (SACHIN MAGADE)</t>
  </si>
  <si>
    <t>BEING SALARY FOR THE MONTH OF MARCH 2020 (SWATI HIWALKAR)</t>
  </si>
  <si>
    <t>BEING CLOSING ENTRY</t>
  </si>
  <si>
    <t>CH. NO. 000083 SLARY PAID TO SACHIN MAGADE FOR THE MONTH OF MARCH 20 (RS. 30000/- LESS PT. RS. 200/-), APRIL 20 - RS. 24000/- &amp; MAY 20 - RS. 24000/-)</t>
  </si>
  <si>
    <t>CH. NO. 000082 SLARY PAID TO SWATI HIWALKAR FOR THE MONTH OF MARCH 20 (RS. 30000/- LESS PT. RS. 200/-), APRIL 20 - RS. 24000/- &amp; MAY 20 - RS. 24000/-)</t>
  </si>
  <si>
    <t>BEING SALARY FOR THE MONTH OF JUNE 2020</t>
  </si>
  <si>
    <t>BEING SALARY FOR THE MONTH OF JULY 2020</t>
  </si>
  <si>
    <t>BEING SALARY FOR THE MONTH OF AUGUST 2020</t>
  </si>
  <si>
    <t>BEING SALARY FOR THE MONTH OF SEPTEMBER 2020</t>
  </si>
  <si>
    <t>BEING SALARY FOR THE MONTH OF OCT 2020</t>
  </si>
  <si>
    <t>BEING SALARY FOR THE MONTH OF NOV 2020</t>
  </si>
  <si>
    <t>BEING SALARY FOR THE MONTH OF DEC 2020 (SWATI HIWALKAR)</t>
  </si>
  <si>
    <t>BEING SALARY FOR THE MONTH OF JAN 2021 (SWATI HIWALKAR)</t>
  </si>
  <si>
    <t>BEING SALARY FOR THE MONTH OF FEB 2021 (SWATI HIWALKAR)</t>
  </si>
  <si>
    <t>CLOSING ENTERY</t>
  </si>
  <si>
    <t>CHEQ.NO.015530, PAID TO ANIL SAVARDEKAR FOR APRIL -2021 RS.25000 + MAY 25000+ JUNE 25000)</t>
  </si>
  <si>
    <t>CHEQ.NO.015539, PAID TO ANIL SAVARDEKAR FOR JULY - 2021.</t>
  </si>
  <si>
    <t>CHEQ.NO.015541, PAID TO ANIL SAVARDEKAR FOR SEPT - 2021.</t>
  </si>
  <si>
    <t>CHEQ.NO.015550, PAID TO ANIL SAVARDEKAR FOR SEPT-2021</t>
  </si>
  <si>
    <t>CHEQ.NO.015569, PAID TO ANIL SAVARDEKAR FOR OCT-2021</t>
  </si>
  <si>
    <t>CHEQ.NO.015578, PAID TO ANIL SAVARDEKAR FOR OCT-2021</t>
  </si>
  <si>
    <t>CHEQ.NO.015590, PAID TO ANIL SAVARDEKAR</t>
  </si>
  <si>
    <t>CHEQ.NO.441514, PAID TO ANIL SAVARDEKAR FOR JANUARY 2022</t>
  </si>
  <si>
    <t>CHEQ.NO.449530, PAID TO ANIL SAVARDEKAR FOR FEBRUARY 2022</t>
  </si>
  <si>
    <t>CHEQ.NO.449532, PAID TO MAHESH GUPTA FOR FEBRUARY 2022 FOR 18 DAYS SALARY</t>
  </si>
  <si>
    <t>CHEQ.NO.449533, PAID TO DATTA LAXMAN SARDESAI FEBRUARY 2022</t>
  </si>
  <si>
    <t>CH NO 449572  PAID TO ANIL  FOR SALARY MONTH OF MARCH 2022</t>
  </si>
  <si>
    <t>CH NO 449572  PAID TO MAHESH GUPTA  FOR SALARY MONTH OF MARCH 2022</t>
  </si>
  <si>
    <t>CH NO 449572  PAID TO DATTA SARDESAI  FOR SALARY MONTH OF MARCH 2022</t>
  </si>
  <si>
    <t>CH NO 449639.  PAID TO JAYVANT VITTHAL PARKAR  FOR SALARY MONTH OF MARCH 2022</t>
  </si>
  <si>
    <t>CHEQ.NO. 449633. PAID TO ANIL SAVARDEKAR FOR APRIL 2022.</t>
  </si>
  <si>
    <t>CHEQ.NO.449635, PAID TO MAHESH GUPTA FOR APRIL 2022.</t>
  </si>
  <si>
    <t>CHEQ.NO.449636, PAID TO DATTA LAXMAN SARDESAI APRIL 2022.</t>
  </si>
  <si>
    <t>CHEQ.NO.449653, PAID TO JATIN DINESH PANCHAL APRIL 2022.</t>
  </si>
  <si>
    <t>CHEQ.NO.449638, PAID TO MOHAMMED NAZIMUDDIN APRIL 2022.</t>
  </si>
  <si>
    <t>CH NO 449640.  PAID TO JAYVANT VITTHAL PARKAR  FOR SALARY MONTH OF APRIL 2022</t>
  </si>
  <si>
    <t>CH NO 449641.  PAID TO PAWAN KUMAR GHORELA  FOR SALARY MONTH OF APRIL 2022</t>
  </si>
  <si>
    <t>CH NO 449642.  PAID TO RAGHAVENDRA  BISHWAS  FOR SALARY MONTH OF APRIL 2022</t>
  </si>
  <si>
    <t>CH NO 449643.  PAID TO PANKAJ PANDEY  FOR SALARY MONTH OF APRIL 2022</t>
  </si>
  <si>
    <t>CH NO 449644.  PAID TO KALYAN ARUN RANGE  FOR SALARY MONTH OF APRIL 2022</t>
  </si>
  <si>
    <t>CH NO 449645.  PAID TO SATYANARAYAN YADAV  FOR SALARY MONTH OF APRIL 2022</t>
  </si>
  <si>
    <t>CHEQ.NO. 449656. PAID TO ANIL SAVARDEKAR FOR MAY 2022</t>
  </si>
  <si>
    <t>CHEQ.NO.449658, PAID TO MAHESH GUPTA FOR MAY 2022</t>
  </si>
  <si>
    <t>CHEQ.NO.449659, PAID TO DATTA LAXMAN SARDESAI MAY 2022</t>
  </si>
  <si>
    <t>CHEQ.NO.471113, PAID TO MOHAMMED NAZIMUDDIN MAY 2022</t>
  </si>
  <si>
    <t>CH NO 471114.  PAID TO JAYVANT VITTHAL PARKAR  FOR SALARY MONTH OF MAY 2022</t>
  </si>
  <si>
    <t>CH NO 471115.  PAID TO PAWAN KUMAR GHORELA  FOR SALARY MONTH OF MAY 2022</t>
  </si>
  <si>
    <t>CH NO 471117.  PAID TO PANKAJ PANDEY  FOR SALARY MONTH OF MAY 2022</t>
  </si>
  <si>
    <t>CH NO 471118.  PAID TO KALYAN ARUN RANGE  FOR SALARY MONTH OF MAY 2022</t>
  </si>
  <si>
    <t>CH NO 471119.  PAID TO SATYANARAYAN YADAV  FOR SALARY MONTH OF MAY 2022</t>
  </si>
  <si>
    <t>CHEQ.NO.471127, PAID TO JATIN DINESH PANCHAL  MAY 2022</t>
  </si>
  <si>
    <t>CH.NO. 471128 PAID SALARY TO RAGHVENRA BISHWAS JOINING DATED 27-04-2022 FOR THE MONTH OF MAY 2022</t>
  </si>
  <si>
    <t>CHEQ.NO.471154 Being Salay Paid JAYKUMAR S.NAIDU JD 025.05.2022</t>
  </si>
  <si>
    <t>CHEQ.NO.471155 Being Salay Paid SHUBHAM SURESH PATEL JD 20.06.2022</t>
  </si>
  <si>
    <t>CHEQ.NO.471156 Being Salay Paid ANIL SAVARDEKAR MONTH OF JUNE 2022</t>
  </si>
  <si>
    <t>CHEQ.NO.471158 BEING AMOUNT PAID MAHESH GUPTA FOR SALARY MONTH OF JUNE 2022</t>
  </si>
  <si>
    <t>CHEQ.NO.471159 BEING AMOUNT PAID DATTA LAXMAN SARDESAI PENDEKAR FOR SALARY MONTH OF JUNE 2022</t>
  </si>
  <si>
    <t>CHEQ.NO.471160 BEING AMOUNT PAID JATIN DINESH PANCHAL FOR SALARY MONTH OF JUNE 2022</t>
  </si>
  <si>
    <t>CHEQ.NO.471161 BEING AMOUNT PAID MOHAMMED NAZIMUDDIN JD 01.04.2022 FOR SALARY MONTH OF JUNE 2022</t>
  </si>
  <si>
    <t>CHEQ.NO.471162 BEING AMOUNT PAID JAYVANT VITHAL PARKAR FOR SALARY MONTH OF JUNE 2022</t>
  </si>
  <si>
    <t>CHEQ.NO.471163 BEING AMOUNT PAID PAWAN KUMAR GHORELAFOR SALARY  MONTH OF JUNE 2022</t>
  </si>
  <si>
    <t>CHEQ.NO.471164 BEING AMOUNT PAID RAGHVENDRA BISHWAS FOR SALARY MONTH OF JUNE 2022</t>
  </si>
  <si>
    <t>CHEQ.NO.471165 BEING AMOUNT PAID PANKAJ PANDEY FOR SALARY MONTH OF JUNE 2022</t>
  </si>
  <si>
    <t>CHEQ.NO.471166 BEING AMOUNT PAID KALYAN ARUN RANGE FOR SALARY MONTH OF JUNE 2022</t>
  </si>
  <si>
    <t>CHEQ.NO.471167 BEING AMOUNT PAID SATYA YADAV FOR SALARY MONTH OF JUNE 2022</t>
  </si>
  <si>
    <t>CHEQ.NO.471184 Being Salay Paid Abhijeet Arjune Chirankar JD 06.06.2022</t>
  </si>
  <si>
    <t>CH.NO. 471191 PAID SALARY TO EKNATH KHADE</t>
  </si>
  <si>
    <t>CH.NO. 471192 PAID SALARY TO SARUBAI KHADE</t>
  </si>
  <si>
    <t>CHEQ.NO. 449717  Being Salay Paid JAYKUMAR S.NAIDU FOR THE MONTH OF JULY 2022</t>
  </si>
  <si>
    <t>CHEQ.NO. 449736 Salay Paid EKNATH NAMDEV KHANDE MONTH OF JULY 2022</t>
  </si>
  <si>
    <t>CHEQ.NO. 449737  Salay Paid SARUBAI KHADE MONTH OF JULY 2022</t>
  </si>
  <si>
    <t>CHEQ.NO. 449720  Salay Paid ABHIJEET ARJUN CHIRANKAR  MONTH OF JULY 2022</t>
  </si>
  <si>
    <t>CHEQ.NO. 449721  Salay Paid SHUBHAM SURESH PATIL  MONTH OF JULY 2022</t>
  </si>
  <si>
    <t>CHEQ.NO. 449722  Salay Paid ANIL SAVARDEKAR  MONTH OF JULY 2022</t>
  </si>
  <si>
    <t>CHEQ.NO. 449724  SALATY PAID MAHESH GUPTA  MONTH OF JULY 2022</t>
  </si>
  <si>
    <t>CHEQ.NO. 449725  SALATY PAID DATTA LAXMAN  SARDESAI PEDNEKAR  MONTH OF JULY 2022</t>
  </si>
  <si>
    <t>CHEQ.NO. 449726  SALARY PAID JATIN DINESH PANCHAL  MONTH OF JULY 2022</t>
  </si>
  <si>
    <t>CHEQ.NO. 449727  SALARY PAID MOHAMMED NAZIMUDDIN  MONTH OF JULY 2022</t>
  </si>
  <si>
    <t>CHEQ.NO. 449728  SALARY PAID JAYVANT VITHAL PARKAR  MONTH OF JULY 2022</t>
  </si>
  <si>
    <t>CHEQ.NO. 449729  SALARY PAID PAWAN KUMAR GHORELA  MONTH OF JULY 2022</t>
  </si>
  <si>
    <t>CHEQ.NO. 449730  SALARY PAID RAGHVENDRA BISHWAS  MONTH OF JULY 2022</t>
  </si>
  <si>
    <t>CHEQ.NO. 449731  SALARY PAID PANKAJ PANDEY  MONTH OF JULY 2022</t>
  </si>
  <si>
    <t>CHEQ.NO. 449732  SALARY PAID KALYAN ARUN RANGE  MONTH OF JULY 2022</t>
  </si>
  <si>
    <t>CHEQ.NO. 449733  SALARY SATYANARAYAN YADAV  MONTH OF JULY 2022</t>
  </si>
  <si>
    <t>CH.NO. 471222 AMOUNT PAID BY ABHIJEET ARJUN CHIRANKAR SALARY MONTH OF AUG 2022</t>
  </si>
  <si>
    <t>CH.NO. 471223 AMOUNT PAID BY JAYKUMAR S.NAIDU- SALARY MONTH OF AUG 2022</t>
  </si>
  <si>
    <t>CH.NO. 471224 AMOUNT PAID BY SHUBHAM SURESH PATIL-SALARY MONTH OF AUG 2022</t>
  </si>
  <si>
    <t>CH.NO. 471225 AMOUNT PAID BY ANIL SAVARDEKAR-SALARY MONTH OF AUG 2022</t>
  </si>
  <si>
    <t>CH.NO. 471227 AMOUNT PAID BY MAHESH GUPTA SALARY  MONTH OF AUG 2022</t>
  </si>
  <si>
    <t>CH.NO. 471228 AMOUNT PAID BY DATTA LAXMAN SARDESAI PENDNEKAR- SALARY  MONTH OF AUG 2022</t>
  </si>
  <si>
    <t>CH.NO. 471229 AMOUNT PAID BY JATIN DINESH PANCHAL- SALARY  MONTH OF AUG 2022</t>
  </si>
  <si>
    <t>CH.NO. 471230 AMOUNT PAID BY MOHAMMED NAZIMUDDIN- SALARY  MONTH OF AUG 2022</t>
  </si>
  <si>
    <t>CH.NO. 471231 AMOUNT PAID BY JAYVANT VITTHAL PARKAR- SALARY  MONTH OF AUG 2022</t>
  </si>
  <si>
    <t>CH.NO. 471232 AMOUNT PAID BY PAWAN KUMAR GORELA- SALARY  MONTH OF AUG 2022</t>
  </si>
  <si>
    <t>CH.NO. 471233 AMOUNT PAID BY RAGHVENDRA BISHWAS- SALARY  MONTH OF AUG 2022</t>
  </si>
  <si>
    <t>CH.NO. 471234 AMOUNT PAID BY PANKAJ PANDEY- SALARY  MONTH OF AUG 2022</t>
  </si>
  <si>
    <t>CH.NO. 471235 AMOUNT PAID BY KALYAN ARUN RANGE SALARY MONTH OF AUG 2022</t>
  </si>
  <si>
    <t>CH.NO. 471236 AMOUNT PAID BY KALYAN ARUN RANGE SALARY MONTH OF AUG 2022</t>
  </si>
  <si>
    <t>CH.NO. 471240 AMOUNT PAID BY EKNATH NAMDEV KHANDE SALARY MONTH OF AUG 2022</t>
  </si>
  <si>
    <t>CH.NO. 471241 AMOUNT PAID BY SARUBAI KHANDE SALARY MONTH OF AUG 2022</t>
  </si>
  <si>
    <t>CH.NO. 471242 AMOUNT PAID BY RAMESH H.DHAKAL SALARY MONTH OF AUG 2022 JOING DATE 22.08.2022</t>
  </si>
  <si>
    <t>CH.NO.471281 AMOUNT PAID EKNATH NAMDEV KHADE SALARY MONTH OF SEPT.2022</t>
  </si>
  <si>
    <t>CH.NO.471282 AMOUNT PAID SARUBAI KHADE SALARY MONTH OF SEPT.2022</t>
  </si>
  <si>
    <t>CH.NO.471284 AMOUNT PAID JAYKUMAR S.NAIDU SALARY MONTH OF SEPT.2022</t>
  </si>
  <si>
    <t>CH.NO.471285 AMOUNT PAID SHUBHAM SURESH PATIL- SALARY MONTH OF SEPT.2022</t>
  </si>
  <si>
    <t>CH.NO.471286 AMOUNT PAID ANIL SAVARDEKAR- SALARY MONTH OF SEPT.2022</t>
  </si>
  <si>
    <t>CH.NO.471288 AMOUNT PAID MAHESH GUPTA FOR SALARY  MONTH OF SEPT.2022</t>
  </si>
  <si>
    <t>CH.NO.471289 AMOUNT PAID DATTA LAXMAN SARDESAI PEDNEKAR SALARY  MONTH OF SEPT.2022</t>
  </si>
  <si>
    <t>CH.NO.471290 AMOUNT PAID JATIN DINESH PANCHAL SALARY  MONTH OF SEPT.2022</t>
  </si>
  <si>
    <t>CH.NO.471291 AMOUNT PAID MOHAMMED NAZIMUDDIN SALARY  MONTH OF SEPT.2022</t>
  </si>
  <si>
    <t>CH.NO.471292 AMOUNT PAID JAYVANT VITTHAL PARKAR SALARY  MONTH OF SEPT.2022</t>
  </si>
  <si>
    <t>CH.NO.471293 AMOUNT PAID PAWAN KUMAR GHORELA  SALARY  MONTH OF SEPT.2022</t>
  </si>
  <si>
    <t>CH.NO.471294 AMOUNT PAID RAGHVENDRA BISHWAS  SALARY  MONTH OF SEPT.2022</t>
  </si>
  <si>
    <t>CH.NO.471295 AMOUNT PAID PANKAJ PANDEY  SALARY  MONTH OF SEPT.2022</t>
  </si>
  <si>
    <t>CH.NO.471296 AMOUNT PAID KALYAN ARUN RANGE  SALARY  MONTH OF SEPT.2022</t>
  </si>
  <si>
    <t>CH.NO.471297 AMOUNT PAID RAMESH H DHAKAL  SALARY  MONTH OF SEPT.2022</t>
  </si>
  <si>
    <t>CHEQ. NO. 471204.NEFT  AMOUNT PAID BY ABHIJEET ARJUN CHIRANKAR SALARY MONTH OF SEPT 2022</t>
  </si>
  <si>
    <t>CHEQ. NO. 471329 AMOUNT PAID EKNATH NAMDEV KHADE FOR SALARY MONTH OF OCT 2022</t>
  </si>
  <si>
    <t>CHEQ. NO. 471330 AMOUNT PAID SARUBAI KHADE FOR SALARY MONTH OF OCT 2022</t>
  </si>
  <si>
    <t>CHEQ. NO. 471331 AMOUNT PAID ABHIJEET ARJUN CHIRANKAR FOR SALARY MONTH OF OCT 2022</t>
  </si>
  <si>
    <t>CHEQ. NO. 471332 AMOUNT PAID JAYKUMAR S NAIDU FOR SALARY MONTH OF OCT 2022</t>
  </si>
  <si>
    <t>CHEQ. NO. 471333 AMOUNT PAID SHUBHAM SURESH PATIL FOR SALARY MONTH OF OCT 2022</t>
  </si>
  <si>
    <t>CHEQ. NO. 471334 AMOUNT PAID ANIL SAVARDEKAR FOR SALARY MONTH OF OCT 2022</t>
  </si>
  <si>
    <t>CHEQ. NO. 471336 AMOUNT PAID MAHESH GUPTA FOR SALARY MONTH OF OCT 2022</t>
  </si>
  <si>
    <t>CHEQ. NO. 471337 AMOUNT PAID DATTA LAXMAN SARDESAI PEDNEKAR FOR SALARY MONTH OF OCT 2022</t>
  </si>
  <si>
    <t>CHEQ. NO. 471338 AMOUNT PAID JATIN DINESH PANCHAL FOR SALARY MONTH OF OCT 2022</t>
  </si>
  <si>
    <t>CHEQ. NO. 471339AMOUNT PAID MOHAMMED NAZIMUDDIN SALARYMONTH OF OCT 2022</t>
  </si>
  <si>
    <t>CHEQ. NO. 471340 AMOUNT PAID JAYVANT VITTHAL PARKAR SALARY MONTH OF OCT 2022</t>
  </si>
  <si>
    <t>CHEQ. NO. 471341 AMOUNT PAID PAWAN KUMAR GHORELA SALARY MONTH OF OCT 2022</t>
  </si>
  <si>
    <t>CHEQ. NO. 471342 AMOUNT PAID RAGHVENDRA BISHWAS SALARY MONTH OF OCT 2022</t>
  </si>
  <si>
    <t>CHEQ. NO. 471343 AMOUNT PAID PANKAJ PANDEY SALARY MONTH OF OCT 2022</t>
  </si>
  <si>
    <t>CHEQ. NO. 471344 AMOUNT PAID KALYAN ARUN RANGE SALARY MONTH OF OCT 2022</t>
  </si>
  <si>
    <t>CHEQ. NO. 471345 AMOUNT PAID RAMESH H DHAKALSALARY MONTH OF OCT 2022</t>
  </si>
  <si>
    <t>CH.NO 470632 PAID EKNATH KHADE FOR NOV.2022</t>
  </si>
  <si>
    <t>CH.NO 470635 PAID ABHIJEET CHIRANKAR  LAST SALARY 45500 + 5000(INCRESE)=49500 FOR NOV 2022</t>
  </si>
  <si>
    <t>CH.NO 470633 PAID SARUBAI KHADE FOR NOV 2022</t>
  </si>
  <si>
    <t>CH.NO 470636 PAID JAYKUMAR NAIDU FOR NOV 2022</t>
  </si>
  <si>
    <t>CH.NO 470637 PAID TO SHUBHAM SURESH PATIL FOR NOV.2022 ( CH REVESE AFTER 3 MONTH RETURN DT 31-03-23</t>
  </si>
  <si>
    <t>CH.NO 470638 PAID TO ANIL SAVARDEKAR FOR NOV 2022</t>
  </si>
  <si>
    <t>CH.NO 470641 PAID TO DATTA PEDNEKAR FOR NOV.2022</t>
  </si>
  <si>
    <t>CH.NO 470640 PAID MAHESH GUPTA FOR NOV 2022</t>
  </si>
  <si>
    <t>CH.NO 470644 PAID TO JAYVANT VITTHAL PARKAR FOR NOV 2022</t>
  </si>
  <si>
    <t>CH.NO 470643 PAID TO MOHAMMED NAZIMMUDIN FOR NOV.2022</t>
  </si>
  <si>
    <t>CH.NO 470645 PAID TO PAWAN GHORELA FOR NOV 2022</t>
  </si>
  <si>
    <t>CH.NO 470646 PAID TO RAGHVENDRA BISHWAS</t>
  </si>
  <si>
    <t>CH.NO 470647 PAID TO PANKAJ PANDEY FOR NOV.2022</t>
  </si>
  <si>
    <t>CH.NO 470648 PAID TO KALYAN RANGE FOR NOV 2022</t>
  </si>
  <si>
    <t>CH.NO 470649 PAID TO RAMESH H. DHAKAL FOR NOV.2022</t>
  </si>
  <si>
    <t>CHEQ. NO. 470650 AMOUNT PAID JATIN DINESH PANCHAL FOR SALARY MONTH OF NOV 2022</t>
  </si>
  <si>
    <t>CHEQ. NO. 471477 AMOUNT PAID EKNATH NAMDEV KHADE FOR SALARY MONTH OF DEC 2022</t>
  </si>
  <si>
    <t>CHEQ. NO. 470656 AMOUNT PAID SARUBAI KHADE FOR SALARY MONTH OF DEC 2022</t>
  </si>
  <si>
    <t>CHEQ. NO. 471519 AMOUNT PAID ABHIJEET ARJUN CHIRANKAR  FOR SALARY MONTH OF DEC 2022</t>
  </si>
  <si>
    <t>CHEQ. NO. 471480 AMOUNT PAID JAYKUMAR S NAIDU  FOR SALARY MONTH OF DEC 2022</t>
  </si>
  <si>
    <t>CHEQ. NO. 471482 AMOUNT PAID ANIL SAVARDEKAR FOR SALARY MONTH OF DEC 2022</t>
  </si>
  <si>
    <t>CHEQ. NO. 471484 AMOUNT PAID MAHESH GUPTA FOR SALARY MONTH OF DEC 2022</t>
  </si>
  <si>
    <t>CHEQ. NO. 471485 AMOUNT PAID DATTA LAXMAN SARDESAI PEDNEKAR FOR SALARY MONTH OF DEC 2022</t>
  </si>
  <si>
    <t>CHEQ. NO. 471486 AMOUNT PAID MOHAMMED NAZIMUDDIN FOR SALARY MONTH OF DEC 2022</t>
  </si>
  <si>
    <t>CHEQ. NO. 471487 AMOUNT PAID JAYVANT VITTHAL PARKAR FOR SALARY MONTH OF DEC 2022</t>
  </si>
  <si>
    <t>CHEQ. NO. 471488 AMOUNT PAID PAWAN KUMAR GHORELA FOR SALARY MONTH OF DEC 2022</t>
  </si>
  <si>
    <t>CHEQ. NO. 471489 AMOUNT PAID RAGHVENDRA BISHWAS FOR SALARY MONTH OF DEC 2022</t>
  </si>
  <si>
    <t>CHEQ. NO. 471490 AMOUNT PAID PANKAJ PANDEY FOR SALARY MONTH OF DEC 2022</t>
  </si>
  <si>
    <t>CHEQ. NO. 471491 AMOUNT PAID KALYAN ARUN RANGE FOR SALARY MONTH OF DEC 2022</t>
  </si>
  <si>
    <t>CHEQ. NO. 471492 AMOUNT PAID RAMESH H DHAKAL FOR SALARY MONTH OF DEC 2022</t>
  </si>
  <si>
    <t>CH.NO  471493  PAID TO SHUBHAM SURESH PATIL FOR  DEC .2022 ( CH. RETURN AFTER 3 MONTHS RETURN DT 31-03-2023)</t>
  </si>
  <si>
    <t>CH.NO 470659 AC SALARY FOR JAN.2023. PAID TO ABHIJEET CHIRANKAR.</t>
  </si>
  <si>
    <t>CH.NO 471594 AMOUNT PAID BY EKNATH NAMDEV KHADE FOR SALARY MONTH OF JAN 2023</t>
  </si>
  <si>
    <t>CH.NO 471595 AMOUNT PAID BY SARUBAI KHADE FOR SALARY MONTH OF JAN 2023</t>
  </si>
  <si>
    <t>CH.NO 471597 AMOUNT PAID BY JAY KUMAR S.NAIDU SALARY MONTH OF JAN 2023</t>
  </si>
  <si>
    <t>CH.NO 471598 AMOUNT PAID BY ANIL SAVARDEKAR SALARY MONTH OF JAN 2023</t>
  </si>
  <si>
    <t>CH.NO 471600 AMOUNT PAID BY MAHESH GUPTA  SALARY MONTH OF JAN 2023</t>
  </si>
  <si>
    <t>CH.NO 471601 AMOUNT PAID BY DATTA LAXMAN SARDESAI PEDNEKAR SALARY MONTH OF JAN 2023</t>
  </si>
  <si>
    <t>CH.NO 471602 AMOUNT PAID BY MOHAMMED NAZIMUDDIN SALARY MONTH OF JAN 2023</t>
  </si>
  <si>
    <t>CH.NO 471603 AMOUNT PAID BY JAYVANT VITTHAL PARKAR SALARY MONTH OF JAN 2023</t>
  </si>
  <si>
    <t>CH.NO 471604 AMOUNT PAID BY PAWAN KUMAR GHORELA SALARY MONTH OF JAN 2023</t>
  </si>
  <si>
    <t>CH.NO 471605 AMOUNT PAID BY RAGHVENDRA BISHWAS SALARY MONTH OF JAN 2023</t>
  </si>
  <si>
    <t>CH.NO 471606 AMOUNT PAID BY PANKAJ PANDEY  SALARY MONTH OF JAN 2023</t>
  </si>
  <si>
    <t>CH.NO 471607 AMOUNT PAID BY KALYAN ARUN RANGE  SALARY MONTH OF JAN 2023</t>
  </si>
  <si>
    <t>CH.NO 471608 AMOUNT PAID BY RAMESH H DHAKAL  SALARY MONTH OF JAN 2023</t>
  </si>
  <si>
    <t>Chqque No 471610 AMOUNT PAID MOHAMMED SAMEER GAHLOT SALARY 40000.00  21JAN 2023 31.01.2023 11DAY @ 14194.00</t>
  </si>
  <si>
    <t>Chqque No 470912 AMOUNT PAID NAUFIL M.HAFANI BHURE SALARY 18000.00 - JOINING DATE -22.01.2023.</t>
  </si>
  <si>
    <t>Chqque No 470926 AMOUNT PAID NAUFIL M.HAFANI BHURE SALARY BALANCE - SALARY - 18,000/- P.M. FOR 10 DAYS 5806/- LESS - P.TAX - 200/- = 5606/-  LESS PAID 4639/- ON 01.02.2022 CHEQ. NO. 470912 =967/- BALACE PAID.</t>
  </si>
  <si>
    <t>CH.NO 470997 AMOUNT PAID BY EKNATH NAMDEV KHADE FOR SALARY MONTH OF FEB 2023</t>
  </si>
  <si>
    <t>CH.NO 470998 AMOUNT PAID BY SARUBAI  KHADE FOR SALARY MONTH OF FEB 2023</t>
  </si>
  <si>
    <t>CH.NO 470999 AMOUNT PAID  ABHIJEET ARJUNE CHIRANKAR FOR SALARY MONTH OF FEB 2023</t>
  </si>
  <si>
    <t>CH.NO 471000 AMOUNT PAID  JAYKUMAR S.NAIDU FOR SALARY MONTH OF FEB 2023</t>
  </si>
  <si>
    <t>CH.NO 471001 AMOUNT PAID  ANIL SAVARDEKAR FOR SALARY MONTH OF FEB 2023</t>
  </si>
  <si>
    <t>CH.NO 471003 AMOUNT PAID  MAHESH GUPTA FOR SALARY MONTH OF FEB 2023</t>
  </si>
  <si>
    <t>CH.NO 471004 AMOUNT PAID  DATTA LAXMAN SARDESAI PEDNEKAR FOR SALARY MONTH OF FEB 2023</t>
  </si>
  <si>
    <t>CH.NO 471005 AMOUNT PAID  MOHAMMED NAZIMUDDIN FOR SALARY MONTH OF FEB 2023</t>
  </si>
  <si>
    <t>CH.NO 471006 AMOUNT PAID  JAYVANT VITTHAL PARKAR FOR SALARY MONTH OF FEB 2023</t>
  </si>
  <si>
    <t>CH.NO 471007 AMOUNT PAID  PAWAN KUMAR GHORELA FOR SALARY MONTH OF FEB 2023</t>
  </si>
  <si>
    <t>CH.NO 471008 AMOUNT PAID  RAGHVENDRA BISHWAS FOR SALARY MONTH OF FEB 2023</t>
  </si>
  <si>
    <t>CH.NO 471009 AMOUNT PAID  PANKAJ PANDEY FOR SALARY MONTH OF FEB 2023</t>
  </si>
  <si>
    <t>CH.NO 471010 AMOUNT PAID  KALYAN ARUN RANGE FOR SALARY MONTH OF FEB 2023</t>
  </si>
  <si>
    <t>CH.NO 472111 AMOUNT PAID  RAMESH H.DHAKAL FOR SALARY MONTH OF FEB 2023</t>
  </si>
  <si>
    <t>CH.NO 472112 AMOUNT PAID  NAUFIL M.NANIF BHURE SALARY MONTH OF FEB 2023</t>
  </si>
  <si>
    <t>CH.NO 472113 AMOUNT PAID MOHAMMED SAMEER GHALOT FOR SALARY MONTH OF FEB 2023</t>
  </si>
  <si>
    <t>CH.NO 472114 AMOUNT PAID KIRAN RANBAHADUR DHAKAL FOR SALARY MONTH OF FEB 2023</t>
  </si>
  <si>
    <t>CHEQ. NO. 472198 AMOUNT PAID EKNATH NAMDEV KHADE FOR SALARY MONTH OF MARCH 2023</t>
  </si>
  <si>
    <t>CHEQ. NO. 472199 AMOUNT PAID SARUBAI EKNATH KHADE FOR SALARY MONTH OF MARCH 2023</t>
  </si>
  <si>
    <t>CHEQ. NO. 472200 AMOUNT PAID ABHIJEET ARJUN CHIRANKAR FOR SALARY MONTH OF MARCH 2023</t>
  </si>
  <si>
    <t>CHEQ. NO. 472201 AMOUNT PAID JAYKUMAR S.NAIDU FOR SALARY MONTH OF MARCH 2023</t>
  </si>
  <si>
    <t>CHEQ. NO. 472202 AMOUNT PAID ANIL SAVARDEKAR FOR SALARY MONTH OF MARCH 2023</t>
  </si>
  <si>
    <t>CHEQ. NO. 472203 AMOUNT PAID MAHESH GUPTA  FOR SALARY MONTH OF MARCH 2023</t>
  </si>
  <si>
    <t>CHEQ. NO. 472204 AMOUNT PAID DATTA KAXMAN SARDESAI PEDNEKAR FOR SALARY MONTH OF MARCH 2023</t>
  </si>
  <si>
    <t>CHEQ. NO. 472205 AMOUNT PAID MOHAMMED NAZIMUDDIN FOR SALARY MONTH OF MARCH 2023</t>
  </si>
  <si>
    <t>CHEQ. NO. 472206 AMOUNT PAID JAYVANT VITTHAL PARKAR FOR SALARY MONTH OF MARCH 2023</t>
  </si>
  <si>
    <t>CHEQ. NO. 472207 AMOUNT PAID PAWAN KUMAR GHORELA FOR SALARY MONTH OF MARCH 2023</t>
  </si>
  <si>
    <t>CHEQ. NO. 472208 AMOUNT PAID RAGHVENDRA BISHWAS FOR SALARY MONTH OF MARCH 2023</t>
  </si>
  <si>
    <t>CHEQ. NO. 472209 AMOUNT PAID PANKAJ PANDEY FOR SALARY MONTH OF MARCH 2023</t>
  </si>
  <si>
    <t>CHEQ. NO. 472411 AMOUNT PAID KALYAN ARUN RANGE FOR SALARY MONTH OF MARCH 2023</t>
  </si>
  <si>
    <t>CHEQ. NO. 472412 AMOUNT PAID RAMESH H.DHAKAL FOR SALARY MONTH OF MARCH 2023</t>
  </si>
  <si>
    <t>CHEQ. NO. 472413 AMOUNT PAID NAUFIL M NANIF BHURE FOR SALARY MONTH OF MARCH 2023</t>
  </si>
  <si>
    <t>CHEQ. NO. 472414 AMOUNT PAID MOHAMMED SAMEER GHALOTE  FOR SALARY MONTH OF MARCH 2023</t>
  </si>
  <si>
    <t>CHEQ. NO. 472415 AMOUNT PAID KIRAN RANBAHADUR DHAKAL  FOR SALARY MONTH OF MARCH 2023</t>
  </si>
  <si>
    <t>CHQ 470925 ISSUED DT 06-02-2023 (CHQ REVERSE AFTER 3 MONTH, REVERSED DT 31-03-2023)</t>
  </si>
  <si>
    <t>CH.NO 472455 AMOUNT PAID EKNATH NAMDEV KHADE FOR SALARY MONTH OF APRIL- 2023</t>
  </si>
  <si>
    <t>CH.NO 472456 AMOUNT PAID SARUBAI EKNATH KHADE FOR SALARY MONTH OF APRIL- 2023</t>
  </si>
  <si>
    <t>CH.NO 472457 AMOUNT PAID ABHIJEET ARJUNE CHIRANKAR  FOR SALARY MONTH OF APRIL- 2023</t>
  </si>
  <si>
    <t>CH.NO 472458 AMOUNT PAID JAYKUMAR S.NAIDU  FOR SALARY MONTH OF APRIL- 2023</t>
  </si>
  <si>
    <t>CH.NO 472459 AMOUNT PAID ANIL SAVARDEKARSALARY MONTH OF APRIL- 2023</t>
  </si>
  <si>
    <t>CH.NO 472460 AMOUNT PAID MAHESH GUPTA SALARY MONTH OF APRIL 2023</t>
  </si>
  <si>
    <t>CH.NO 472461 AMOUNT PAID DATTA LAXMAN SARDESAI PEDNEKAR FOR SALARY MONTH OF APRIL2023</t>
  </si>
  <si>
    <t>CH.NO 472462 AMOUNT PAID MOHAMMED NAZIMUDDIN FOR SALARY MONTH OF APRIL2023</t>
  </si>
  <si>
    <t>CH.NO 472463 AMOUNT PAID JAYVANT VITTHAL PARKAR FOR SALARY MONTH OF APRIL2023</t>
  </si>
  <si>
    <t>CH.NO 472464 AMOUNT PAID PAWAN KUMAR GHORELA FOR SALARY MONTH OF APRIL2023</t>
  </si>
  <si>
    <t>CH.NO 472466 AMOUNT PAID PANKAJ PANDE FOR SALARY MONTH OF APRIL2023</t>
  </si>
  <si>
    <t>CH.NO 472467 AMOUNT PAID KALYAN ARUN RANGE SALARY MONTH OF APRIL-2023</t>
  </si>
  <si>
    <t>CH.NO 472468 AMOUNT PAID RAMESH H.DHAKAL SALARY MONTH OF APRIL-2023</t>
  </si>
  <si>
    <t>CH.NO 472469 AMOUNT PAID NAUFIL M.NANIF SALARY MONTH OF APRIL-2023</t>
  </si>
  <si>
    <t>CH.NO 472470 AMOUNT PAID MOHAMMED SAMEER GHALOT MONTH OF APRIL 2023</t>
  </si>
  <si>
    <t>CH.NO 472471 AMOUNT PAID KIRAN RANBAHADUR DHAKAL SALARY MONTH OF APRIL 2023</t>
  </si>
  <si>
    <t>CH.NO 472465 AMOUNT PAID RAGHVENDRA BISHWAS FOR SALARY MONTH OF APRIL2023 CH.NO 472465 IS CANCEL NEW CH.NO 471027</t>
  </si>
  <si>
    <t>CH.NO 472622 AMOUNT PAID EKNATH NAMDEV KHADE FOR SALARY MONTH OF MAY-2023</t>
  </si>
  <si>
    <t>CH.NO 472623 AMOUNT PAID SARUBAI EKNATH KHADE FOR SALARY MONTH OF MAY-2023</t>
  </si>
  <si>
    <t>CH.NO 472624 AMOUNT PAID ABHIJEET ARJUN CHIRANKAR  FOR SALARY MONTH OF MAY-2023 ( EXCESS TDS DEDUCTED NOW RECTIFIED )</t>
  </si>
  <si>
    <t>CH.NO 472625 AMOUNT PAID JAYKUMAR S NAIDU  FOR SALARY MONTH OF MAY-2023</t>
  </si>
  <si>
    <t>CH.NO 472626 AMOUNT PAID ANIL SAVARDEKAR  FOR SALARY MONTH OF MAY-2023</t>
  </si>
  <si>
    <t>CH.NO 472627 AMOUNT PAID MAHESH GUPTA  FOR SALARY MONTH OF MAY-2023</t>
  </si>
  <si>
    <t>CH.NO 472628 AMOUNT PAID DATTA LAXMAN SARDESAI PEDNEKAR FOR SALARY MONTH OF MAY-2023</t>
  </si>
  <si>
    <t>CH.NO 472629 AMOUNT PAID MOHAMMED NAZIMUDDIN FOR SALARY MONTH OF MAY-2023</t>
  </si>
  <si>
    <t>CH.NO 472630 AMOUNT PAID JAYVANT VITTHAL PARKAR FOR SALARY MONTH OF MAY-2023</t>
  </si>
  <si>
    <t>CH.NO 472631 AMOUNT PAID PAWAN KUMAR GHORELA FOR SALARY MONTH OF MAY-2023</t>
  </si>
  <si>
    <t>CH.NO 472633 AMOUNT PAID RAGHVENDRA BISHWAS FOR SALARY MONTH OF MAY-2023</t>
  </si>
  <si>
    <t>CH.NO 472634 AMOUNT PAID PANKAJ PANDEY FOR SALARY MONTH OF MAY-2023</t>
  </si>
  <si>
    <t>CH.NO 472635 AMOUNT PAID KALYAN ARUN RANGE FOR SALARY MONTH OF MAY-2023</t>
  </si>
  <si>
    <t>CH.NO 472636 AMOUNT PAID RAMESH H.DHAKAL FOR SALARY MONTH OF MAY-2023</t>
  </si>
  <si>
    <t>CH.NO 472637 AMOUNT PAID NAUFIL M.NANIF BHURE FOR SALARY MONTH OF MAY-2023</t>
  </si>
  <si>
    <t>CH.NO 472638 AMOUNT PAIDMOHAMMED SAMEER GHALOTFOR SALARY MONTH OF MAY-2023</t>
  </si>
  <si>
    <t>CH.NO 472639 AMOUNT PAID KIRAN RANBAHADUR DHAKAL FOR SALARY MONTH OF MAY-2023</t>
  </si>
  <si>
    <t>CH.NO 472640 AMOUNT PAID DURVA PATIL FOR SALARY MONTH OF MAY-2023</t>
  </si>
  <si>
    <t>CH.NO 425995 AMOUNT PAID ABHIJEET ARJUN CHIRANKAR  FOR SALARY MONTH OF JUNE-2023</t>
  </si>
  <si>
    <t>CH.NO 425996 AMOUNT PAID JAYKUMAR S.NAIDU  FOR SALARY MONTH OF JUNE-2023</t>
  </si>
  <si>
    <t>CH.NO 425997 AMOUNT PAID ANIL SAVARDEKAR  FOR SALARY MONTH OF JUNE-2023</t>
  </si>
  <si>
    <t>CH.NO 425998 AMOUNT PAID MAHESH GUPTA  FOR SALARY MONTH OF JUNE-2023</t>
  </si>
  <si>
    <t>CH.NO 425999 AMOUNT PAID DATTA LAXMAN SARDESAI PEDNEKAR -FOR SALARY MONTH OF JUNE-2023</t>
  </si>
  <si>
    <t>CH.NO 426000 AMOUNT PAID MOHAMMED NAZIMUDDIN -FOR SALARY MONTH OF JUNE-2023</t>
  </si>
  <si>
    <t>CH.NO 426001 AMOUNT PAID JAYVANT VITHAL PARKAR -FOR SALARY MONTH OF JUNE-2023</t>
  </si>
  <si>
    <t>CH.NO 426002 AMOUNT PAID PAWAN KUMAR GHORELA -FOR SALARY MONTH OF JUNE-2023</t>
  </si>
  <si>
    <t>CH.NO 426003 AMOUNT PAID RAGHVENDRA BISHWAS -FOR SALARY MONTH OF JUNE-2023</t>
  </si>
  <si>
    <t>CH.NO 426004 AMOUNT PAID PANKAJ PANDEY -FOR SALARY MONTH OF JUNE-2023</t>
  </si>
  <si>
    <t>CH.NO 426005 AMOUNT PAID KALYAN ARJU RANGE -FOR SALARY MONTH OF JUNE-2023</t>
  </si>
  <si>
    <t>CH.NO 426006 AMOUNT PAID RAMESH H.DHAKAL -FOR SALARY MONTH OF JUNE-2023</t>
  </si>
  <si>
    <t>CH.NO 426007 AMOUNT PAID NAUFIL M.NANIF BHURE -FOR SALARY MONTH OF JUNE-2023</t>
  </si>
  <si>
    <t>CH.NO 426008 AMOUNT PAID MOHAMMED SAMEER GHALOT -FOR SALARY MONTH OF JUNE-2023</t>
  </si>
  <si>
    <t>CH.NO 426009 AMOUNT PAID KIRAN RANBAHADUR DHAKAL -FOR SALARY MONTH OF JUNE-2023</t>
  </si>
  <si>
    <t>CH.NO 426010 AMOUNT PAID DURVA PATIL -FOR SALARY MONTH OF JUNE-2023</t>
  </si>
  <si>
    <t>CH.NO 426011AMOUNT PAID YOUR SELF A/C RTGS EKNATH NAMDEV KHADE -FOR SALARY MONTH OF JUNE-2023</t>
  </si>
  <si>
    <t>CH.NO 426012AMOUNT PAID YOUR SELF A/C RTGS SARUBAI EKNATH -FOR SALARY MONTH OF JUNE-2023</t>
  </si>
  <si>
    <t>CH.NO 436095 AMOUNT PAID EKNATH NAMDEV KHADE  FOR SALARY MONTH OF JULY-2023</t>
  </si>
  <si>
    <t>CH.NO 436096 AMOUNT PAID YOUR SELF A/C RTGS SARUBAI EKNATH KHADE FOR SALARY MONTH OF JULY-2023</t>
  </si>
  <si>
    <t>CH.NO 436097 AMOUNT PAID ABHIJEET ARJUN CHIRANKAR FOR SALARY MONTH OF JULY-2023</t>
  </si>
  <si>
    <t>CH.NO 436098 AMOUNT PAID JAYKUMAR S.NAIDU  FOR SALARY MONTH OF JULY-2023</t>
  </si>
  <si>
    <t>CH.NO 436100 AMOUNT PAID MAHESH GUPTA-  FOR SALARY MONTH OF JULY-2023</t>
  </si>
  <si>
    <t>CH.NO 436101 AMOUNT PAID DATTA LAXMAN SARDESAI PEDNEKAR-  FOR SALARY MONTH OF JULY-2023</t>
  </si>
  <si>
    <t>CH.NO 436102 AMOUNT PAID MOHAMMED NAZIMUDDIN-  FOR SALARY MONTH OF JULY-2023</t>
  </si>
  <si>
    <t>CH.NO 436103 AMOUNT PAID JAYVANT VITTHAL PARKAR-  FOR SALARY MONTH OF JULY-2023</t>
  </si>
  <si>
    <t>CH.NO 436104 AMOUNT PAID PAWAN KUMAR GHORELA-  FOR SALARY MONTH OF JULY-2023</t>
  </si>
  <si>
    <t>CH.NO 436105 AMOUNT PAID RAGHVENDRA BISHWAS-  FOR SALARY MONTH OF JULY-2023</t>
  </si>
  <si>
    <t>CH.NO 436106 AMOUNT PAID PANKAJ PANDEY-  FOR SALARY MONTH OF JULY-2023</t>
  </si>
  <si>
    <t>CH.NO 436107 AMOUNT PAID KALYAN ARUN RANGE-  FOR SALARY MONTH OF JULY-2023</t>
  </si>
  <si>
    <t>CH.NO 436108 AMOUNT PAID RAMESH H.DHAKAL-  FOR SALARY MONTH OF JULY-2023</t>
  </si>
  <si>
    <t>CH.NO 436109 AMOUNT PAID NAUFIL M.NANIF BHURE-  FOR SALARY MONTH OF JULY-2023</t>
  </si>
  <si>
    <t>CH.NO 436110 AMOUNT PAID MOHAMMED SAMEER GHALOT-  FOR SALARY MONTH OF JULY-2023</t>
  </si>
  <si>
    <t>CH.NO 436111 AMOUNT PAID KIRAN RANBAHADUR DHAKAL-  FOR SALARY MONTH OF JULY-2023</t>
  </si>
  <si>
    <t>CH.NO 436112 AMOUNT PAID DURVA PATIL-  FOR SALARY MONTH OF JULY-2023</t>
  </si>
  <si>
    <t>BANK CHARGES</t>
  </si>
  <si>
    <t>SALES &amp; ADMINISTRATIVE EXPENSES</t>
  </si>
  <si>
    <t>DONATION</t>
  </si>
  <si>
    <t>GENERAL EXPENSES</t>
  </si>
  <si>
    <t>INTEREST ON GOVT. DUES</t>
  </si>
  <si>
    <t>LATE FILLING FEES</t>
  </si>
  <si>
    <t>LOAN PROCESING FEES</t>
  </si>
  <si>
    <t>OFFICE RENT</t>
  </si>
  <si>
    <t>PRINTING AND STATIONERY</t>
  </si>
  <si>
    <t>REPAIRS &amp; MAINTANCES</t>
  </si>
  <si>
    <t>RERA APPLICATION FEES</t>
  </si>
  <si>
    <t>VIJAY B.VANJARE</t>
  </si>
  <si>
    <t>BROKAGE &amp; COMMISSION</t>
  </si>
  <si>
    <t>001</t>
  </si>
  <si>
    <t>002</t>
  </si>
  <si>
    <t>003</t>
  </si>
  <si>
    <t>MR.ANKUR OMPRAKASH SHARMA</t>
  </si>
  <si>
    <t>004</t>
  </si>
  <si>
    <t>005</t>
  </si>
  <si>
    <t>RAVINDRA CHAVAN</t>
  </si>
  <si>
    <t>006</t>
  </si>
  <si>
    <t>009</t>
  </si>
  <si>
    <t>010</t>
  </si>
  <si>
    <t>SWARUP DILIP BURUNKAR</t>
  </si>
  <si>
    <t>011</t>
  </si>
  <si>
    <t>ABHISHEK S YADAV</t>
  </si>
  <si>
    <t>PRAKASH DHONDU BHOSLE</t>
  </si>
  <si>
    <t>012</t>
  </si>
  <si>
    <t>013</t>
  </si>
  <si>
    <t>A TO Z MACHINERY</t>
  </si>
  <si>
    <t>S.H.ENTERPRISES</t>
  </si>
  <si>
    <t>GODREJ &amp; BOYCE MFG CO.LTD</t>
  </si>
  <si>
    <t>WE ARE ONE ENTERPRISES PVT LTD</t>
  </si>
  <si>
    <t>PROFESSIONAL BUILDING CONTRACTOR</t>
  </si>
  <si>
    <t>RECONS BUILDING PRODUCTS PVT.LTD</t>
  </si>
  <si>
    <t>DISHA TRADE LINK</t>
  </si>
  <si>
    <t>SAHARSH ENTERPRISES</t>
  </si>
  <si>
    <t>BHARAT ELECTRICALS</t>
  </si>
  <si>
    <t>SUSHMA CONSTRUCTION STEEL SALES LLP</t>
  </si>
  <si>
    <t>OM SWASTIK ENTRRPTISES</t>
  </si>
  <si>
    <t>NUVOCO VISTAS CORP LTD</t>
  </si>
  <si>
    <t>BUCON READYMIX LLP</t>
  </si>
  <si>
    <t>Hella Infra Market Pvt Ltd</t>
  </si>
  <si>
    <t>POONAM INTERNATIONAL</t>
  </si>
  <si>
    <t>ASHISH INFRATECH SYSTEMS</t>
  </si>
  <si>
    <t>TEJAL ELECTRICAL</t>
  </si>
  <si>
    <t>SUPREME GYPSUM PVT LTD</t>
  </si>
  <si>
    <t>EAGLE SALES CORPORATION</t>
  </si>
  <si>
    <t>JYOTI KITCHEN INDUSTRIES PVT LTD</t>
  </si>
  <si>
    <t>HINDUSTAN ASSOCIATES</t>
  </si>
  <si>
    <t>HITECH CONSTRUCTION AND REPAIRS</t>
  </si>
  <si>
    <t>KARRMANYA ENTERPRISE</t>
  </si>
  <si>
    <t>ARIHANT ELECTRICALS</t>
  </si>
  <si>
    <t>AXLER WOODWORKS LLP</t>
  </si>
  <si>
    <t>HEM ENTERPRISE</t>
  </si>
  <si>
    <t>JKLAKSHMI CEMENT LTD</t>
  </si>
  <si>
    <t>THE INDIA CEMENTS LIMITED ( KIRIT TRADING)</t>
  </si>
  <si>
    <t>OM ENTERPRISES-2</t>
  </si>
  <si>
    <t>JANATA SAND SUPPLYING CO.</t>
  </si>
  <si>
    <t>MAHAVIR MINERALS</t>
  </si>
  <si>
    <r>
      <t xml:space="preserve">Total Cost in </t>
    </r>
    <r>
      <rPr>
        <b/>
        <sz val="11"/>
        <color rgb="FF000000"/>
        <rFont val="Rupee Foradian"/>
        <family val="2"/>
      </rPr>
      <t>`</t>
    </r>
  </si>
  <si>
    <r>
      <t xml:space="preserve">Incurred Cost in </t>
    </r>
    <r>
      <rPr>
        <b/>
        <sz val="11"/>
        <color rgb="FF000000"/>
        <rFont val="Rupee Foradian"/>
        <family val="2"/>
      </rPr>
      <t>`</t>
    </r>
  </si>
  <si>
    <t>Rectification Deed</t>
  </si>
  <si>
    <t>Surrender Deed</t>
  </si>
  <si>
    <t>02.01.2023</t>
  </si>
  <si>
    <t>Purchase Cost</t>
  </si>
  <si>
    <t>A1 STAR TRANSPORT</t>
  </si>
  <si>
    <t>OM ENTERPRISES</t>
  </si>
  <si>
    <t>SHRIKANT REDKAR</t>
  </si>
  <si>
    <t>CHETAN ENTERPRISES</t>
  </si>
  <si>
    <t>GAURI TRANSPORT</t>
  </si>
  <si>
    <t>PUJARI TRANSPORT</t>
  </si>
  <si>
    <t>GOPI TRANSPORT</t>
  </si>
  <si>
    <t>SHREE KRISHNA TRANSPORT</t>
  </si>
  <si>
    <t>M SOMA SEKHAR</t>
  </si>
  <si>
    <t>SAIFAN GAFOOR SHAIKH</t>
  </si>
  <si>
    <t>K.R.ENTERPRISES</t>
  </si>
  <si>
    <t>HARIOM CARRIERS</t>
  </si>
  <si>
    <t>DINESH S.MISHRA HUF</t>
  </si>
  <si>
    <t>7</t>
  </si>
  <si>
    <t>50</t>
  </si>
  <si>
    <t>007</t>
  </si>
  <si>
    <t>008</t>
  </si>
  <si>
    <t>167</t>
  </si>
  <si>
    <t>014</t>
  </si>
  <si>
    <t>015</t>
  </si>
  <si>
    <t>202</t>
  </si>
  <si>
    <t>188</t>
  </si>
  <si>
    <t>3</t>
  </si>
  <si>
    <t>4</t>
  </si>
  <si>
    <t>5</t>
  </si>
  <si>
    <t>565</t>
  </si>
  <si>
    <t>11</t>
  </si>
  <si>
    <t>12</t>
  </si>
  <si>
    <t>13</t>
  </si>
  <si>
    <t>14</t>
  </si>
  <si>
    <t>15</t>
  </si>
  <si>
    <t>473</t>
  </si>
  <si>
    <t>590</t>
  </si>
  <si>
    <t>16</t>
  </si>
  <si>
    <t>17</t>
  </si>
  <si>
    <t>NIC-ASH-0523-01</t>
  </si>
  <si>
    <t>18</t>
  </si>
  <si>
    <t>102</t>
  </si>
  <si>
    <t>19</t>
  </si>
  <si>
    <t>20</t>
  </si>
  <si>
    <t>603</t>
  </si>
  <si>
    <t>22</t>
  </si>
  <si>
    <t>23</t>
  </si>
  <si>
    <t>506</t>
  </si>
  <si>
    <t>24</t>
  </si>
  <si>
    <t>25</t>
  </si>
  <si>
    <t>NIC/ASH-0623-01</t>
  </si>
  <si>
    <t>26</t>
  </si>
  <si>
    <t>517</t>
  </si>
  <si>
    <t>27</t>
  </si>
  <si>
    <t>28</t>
  </si>
  <si>
    <t>29</t>
  </si>
  <si>
    <t>30</t>
  </si>
  <si>
    <t>252</t>
  </si>
  <si>
    <t>541</t>
  </si>
  <si>
    <t>611</t>
  </si>
  <si>
    <t>623</t>
  </si>
  <si>
    <t>31</t>
  </si>
  <si>
    <t>NIC-ASH-0823-01</t>
  </si>
  <si>
    <t>NIC-ASH-0823-02</t>
  </si>
  <si>
    <t>NIC-ASH-0823-03</t>
  </si>
  <si>
    <t>32</t>
  </si>
  <si>
    <t>33</t>
  </si>
  <si>
    <t>34</t>
  </si>
  <si>
    <t>ASHOK PAWAR</t>
  </si>
  <si>
    <t>WATER PUMP HIRE SERVICE</t>
  </si>
  <si>
    <t>THAKKAR ELECTRICAL WORKS</t>
  </si>
  <si>
    <t>RAMASHREY PRAJAPATI</t>
  </si>
  <si>
    <t>MAHENDRA KAWA HUF</t>
  </si>
  <si>
    <t>SURESH ENTERPRISE</t>
  </si>
  <si>
    <t>AMIN WATERPROOFING COMPANY</t>
  </si>
  <si>
    <t>ALPAA ENTERPRISE</t>
  </si>
  <si>
    <t>BHIMJI DEVJI PATEL HUF</t>
  </si>
  <si>
    <t>NARMADABEN BHIMJI PATEL</t>
  </si>
  <si>
    <t>JAYESH BHIMJI PATEL HUF</t>
  </si>
  <si>
    <t>DEV JAYESH CHAUHAN</t>
  </si>
  <si>
    <t>DEEPTI JAYESH CHAUHAN</t>
  </si>
  <si>
    <t>PSP ENTERPRISE</t>
  </si>
  <si>
    <t>ASHA PRAGARAM BORAVAT</t>
  </si>
  <si>
    <t>SUDIP BISWAS</t>
  </si>
  <si>
    <t>MONI RAJESH DUBEY</t>
  </si>
  <si>
    <t>NUREJA KHATUN NAYYAR ALAM</t>
  </si>
  <si>
    <t>KABITA HALDER</t>
  </si>
  <si>
    <t>SHAMIM  KHALIL ALAM</t>
  </si>
  <si>
    <t>BIPIN RAMESH CHANDRA TIWARI</t>
  </si>
  <si>
    <t>ANAND DEVENDRA TIWARI</t>
  </si>
  <si>
    <t>MOHAN SUDHIR YADAV</t>
  </si>
  <si>
    <t>MODH SHAKIL</t>
  </si>
  <si>
    <t>SNEHAL ANAND TIWARI</t>
  </si>
  <si>
    <t>SADAF HUSSAIN AZIZ MULLA</t>
  </si>
  <si>
    <t>RABITA SATENDER SINGH</t>
  </si>
  <si>
    <t>MONIKA SANJAY BORAWAT</t>
  </si>
  <si>
    <t>BHANU ENTERPRISE</t>
  </si>
  <si>
    <t>TULSSI &amp; COMPANY</t>
  </si>
  <si>
    <t>WELCOME ENTERPRISES</t>
  </si>
  <si>
    <t>JAGJIVAN PRASAD MISTRY</t>
  </si>
  <si>
    <t>PRAVIN DAYALAL PATEL HUF</t>
  </si>
  <si>
    <t>MUSTAK ALAM</t>
  </si>
  <si>
    <t>MOHD SHAKIL ABDUL MATIN</t>
  </si>
  <si>
    <t>DEEPAK SHIVRAM DARJI</t>
  </si>
  <si>
    <t>MENON SANITATION</t>
  </si>
  <si>
    <t>KOMAL ENTERPRISES</t>
  </si>
  <si>
    <t>RAJU NISHAD</t>
  </si>
  <si>
    <t>HANSA R. CHAVDA</t>
  </si>
  <si>
    <t>MD TAMANE</t>
  </si>
  <si>
    <t>ANU FABRICATORS</t>
  </si>
  <si>
    <t>Patel Borewells</t>
  </si>
  <si>
    <t>016</t>
  </si>
  <si>
    <t>UNITEDONE CONSTRUCTION</t>
  </si>
  <si>
    <t>SHREEJI WATER PUMPS &amp; BOREWELL</t>
  </si>
  <si>
    <t>SSDL/03/23-24</t>
  </si>
  <si>
    <t>027/2023-2024</t>
  </si>
  <si>
    <t>SSDL/04/23-24</t>
  </si>
  <si>
    <t>SSDL/23-24/06</t>
  </si>
  <si>
    <t>Office Expenses</t>
  </si>
  <si>
    <t>Professional Fees</t>
  </si>
  <si>
    <t>INFRASTRUCTURE CHARGES</t>
  </si>
  <si>
    <t>Oct - Dec 2023</t>
  </si>
  <si>
    <t>DONATIONS</t>
  </si>
  <si>
    <t>INTEREST &amp; LATE FEES ON STATUTORY DUES</t>
  </si>
  <si>
    <t>SUNDRY BALANCES W/OFF (NET)</t>
  </si>
  <si>
    <t>GST/18/2023-24</t>
  </si>
  <si>
    <t>PG-3227/23-24</t>
  </si>
  <si>
    <t>L-0812</t>
  </si>
  <si>
    <t>SURAJ KUMAR GUPTA</t>
  </si>
  <si>
    <t>R. R. ENTERPRISES</t>
  </si>
  <si>
    <t>80</t>
  </si>
  <si>
    <t>84</t>
  </si>
  <si>
    <t>SSDL/07/23-24</t>
  </si>
  <si>
    <t>93</t>
  </si>
  <si>
    <t>103</t>
  </si>
  <si>
    <t>UN CORPORATION</t>
  </si>
  <si>
    <t>KONE ELEVATOR INDIA PVT LTD</t>
  </si>
  <si>
    <t>P.R.CRAFT AND DESIGN</t>
  </si>
  <si>
    <t>CHETAN ELECTRICALS &amp; HARDWARE</t>
  </si>
  <si>
    <t>THE INDIA CEMENTS LIMITED ( KETAN BHAI)</t>
  </si>
  <si>
    <t>SNEH ENTERPRISE</t>
  </si>
  <si>
    <t>GLOBAL GYPSUM PVT LTD</t>
  </si>
  <si>
    <t>AL-BURHAN SAFETY PRODUCTS</t>
  </si>
  <si>
    <t>RAJ TRANSIT INFRA PVT LTD</t>
  </si>
  <si>
    <t>SHREEJI WOODCRAFT PVT LTD</t>
  </si>
  <si>
    <t>40</t>
  </si>
  <si>
    <t>VELAVAN TRANSPORT</t>
  </si>
  <si>
    <t>120</t>
  </si>
  <si>
    <t>41</t>
  </si>
  <si>
    <t>42</t>
  </si>
  <si>
    <t>124</t>
  </si>
  <si>
    <t>589</t>
  </si>
  <si>
    <t>130</t>
  </si>
  <si>
    <t>BALAJI TRANSPORT</t>
  </si>
  <si>
    <t>460</t>
  </si>
  <si>
    <t>625</t>
  </si>
  <si>
    <t>KRISHNA R. CHAVDA</t>
  </si>
  <si>
    <t>SHUBHAM D VISHWAKARMA</t>
  </si>
  <si>
    <t>SAVITABEN K.CHAVDA</t>
  </si>
  <si>
    <t>TEJAL ENTERPRISE</t>
  </si>
  <si>
    <t>ALI ASGAR UJJAINWALA</t>
  </si>
  <si>
    <t>VISHWANATH G MENON HUF</t>
  </si>
  <si>
    <t>JAYESH MAHESH BHAI PARMAR</t>
  </si>
  <si>
    <t>Till August 2023</t>
  </si>
  <si>
    <t>STAMPDUTY &amp; REGISTRATION - TDR</t>
  </si>
  <si>
    <t>STAMP DUTY PAID FOR T.D.R. PURCHASE FROM MAFATALA IND.LTD.</t>
  </si>
  <si>
    <t>STAMP DUTY PAID FOR T.D.R. PURCHASE FROM NEW WORLD LANDMARK LLP.</t>
  </si>
  <si>
    <t>CH.NO 436179 AMOUNT PAID EKNATH NAMDEV KHADE  FOR SALARY MONTH OF AUG 2023</t>
  </si>
  <si>
    <t>CH.NO 436180 AMOUNT PAID YOUR SELF A/C RTGS SARUBAI EKNATH KHADE FOR SALARY MONTH OF AUG 2023</t>
  </si>
  <si>
    <t>CH.NO 436181 AMOUNT PAID ABHIJEET ARJUN CHIRANKAR FOR SALARY MONTH OF AUG 2023</t>
  </si>
  <si>
    <t>CH.NO 436182 AMOUNT PAID JAYKUMAR S.NAIDU  FOR SALARY MONTH OF AUG 2023</t>
  </si>
  <si>
    <t>CH.NO 436183 AMOUNT PAID MAHESH GUPTA-  FOR SALARY MONTH OF AUG 2023</t>
  </si>
  <si>
    <t>CH.NO 436184 AMOUNT PAID DATTA LAXMAN SARDESAI PEDNEKAR-  FOR SALARY MONTH OF AUG 2023</t>
  </si>
  <si>
    <t>CH.NO 436185 AMOUNT PAID MOHAMMED NAZIMUDDIN-  FOR SALARY MONTH OF AUG 2023</t>
  </si>
  <si>
    <t>CH.NO 436186 AMOUNT PAID JAYVANT VITTHAL PARKAR-  FOR SALARY MONTH OF AUG 2023</t>
  </si>
  <si>
    <t>CH.NO 436187 AMOUNT PAID PAWAN KUMAR GHORELA-  FOR SALARY MONTH OF AUG 2023</t>
  </si>
  <si>
    <t>CH.NO 436188 AMOUNT PAID RAGHVENDRA BISHWAS-  FOR SALARY MONTH OF AUG 2023</t>
  </si>
  <si>
    <t>CH.NO 436189 AMOUNT PAID PANKAJ PANDEY-  FOR SALARY MONTH OF AUG 2023</t>
  </si>
  <si>
    <t>CH.NO 436190 AMOUNT PAID KALYAN ARUN RANGE-  FOR SALARY MONTH OF AUG 2023</t>
  </si>
  <si>
    <t>CH.NO 436191 AMOUNT PAID RAMESH H.DHAKAL-  FOR SALARY MONTH OF AUG 2023</t>
  </si>
  <si>
    <t>CH.NO 436192 AMOUNT PAID NAUFIL M.NANIF BHURE-  FOR SALARY MONTH OF AUG 2023</t>
  </si>
  <si>
    <t>CH.NO 436193 AMOUNT PAID MOHAMMED SAMEER GHALOT-  FOR SALARY MONTH OF AUG 2023</t>
  </si>
  <si>
    <t>CH.NO 436194 AMOUNT PAID KIRAN RANBAHADUR DHAKAL-  FOR SALARY MONTH OF AUG 2023</t>
  </si>
  <si>
    <t>CH.NO 436195 AMOUNT PAID DURVA PATIL-  FOR SALARY MONTH OF AUG 2023</t>
  </si>
  <si>
    <t>SALES &amp; ADMINISTRATIVE EXPENSE</t>
  </si>
  <si>
    <t>INSURANCE</t>
  </si>
  <si>
    <t>ICARE LIFE SYSTEM</t>
  </si>
  <si>
    <t>CHQ NO      BILL NO-115</t>
  </si>
  <si>
    <t>CH NO 379017 BILL NO-35</t>
  </si>
  <si>
    <t>CH NO 379017 BILL NO-36</t>
  </si>
  <si>
    <t>CH NO 379017 BILL NO-37</t>
  </si>
  <si>
    <t>Cheque No  Bill No 552</t>
  </si>
  <si>
    <t>CH NO.379048 BILL NO.39</t>
  </si>
  <si>
    <t>CHEQ.NO.436198 BILL NO 3/23-24</t>
  </si>
  <si>
    <t>Chqque No  Bill No BE/5/23-24</t>
  </si>
  <si>
    <t>Chqque No  Bill No AE/4/23-24</t>
  </si>
  <si>
    <t>CH.NO.</t>
  </si>
  <si>
    <t>CH NO.379040 BILL NO.308</t>
  </si>
  <si>
    <t>CH NO.379040 BILL NO.315</t>
  </si>
  <si>
    <t>Chqque No  Bill No 086/2023-2024</t>
  </si>
  <si>
    <t>Cheque No 380501</t>
  </si>
  <si>
    <t>CH NO.379042 BILL NO.60</t>
  </si>
  <si>
    <t>TCS on Goods Purchase</t>
  </si>
  <si>
    <t>TCS on goods Purchase</t>
  </si>
  <si>
    <t>REHAB BUILDING</t>
  </si>
  <si>
    <t>Total Area in Sq. M.</t>
  </si>
  <si>
    <t>STACK PARKING Nos.</t>
  </si>
  <si>
    <t>Exacavation &amp; Piling Work</t>
  </si>
  <si>
    <t>5% of Construction cost of building</t>
  </si>
  <si>
    <t>Incurred Cost as per Bill till 31.03.2024</t>
  </si>
  <si>
    <t>Incurred Cost as per CA till 31.03.2024</t>
  </si>
  <si>
    <t>31.03.2024 as per Bill Tally (inclusive of GST)</t>
  </si>
  <si>
    <t>Incurred Cost in ` till 31.03.2024</t>
  </si>
  <si>
    <t>Incurred Cost in ` Cr. Till 31.03.2024</t>
  </si>
  <si>
    <t>Jan - March 24</t>
  </si>
  <si>
    <t>MUNICIPAL TAX &amp; FEES-KONSHILA</t>
  </si>
  <si>
    <t>LEGAL &amp; PROFESSIONAL CHARGES-KONSHILA</t>
  </si>
  <si>
    <t>PROFESSIONAL FEES - OTHERS (S &amp; A)</t>
  </si>
  <si>
    <t>CGST FEES</t>
  </si>
  <si>
    <t>Interest on Govt.Dues</t>
  </si>
  <si>
    <t>PRINTING &amp; STATIONERY EXPENSES-18%</t>
  </si>
  <si>
    <t>SGST FEES</t>
  </si>
  <si>
    <t>OFFICE EXPENSES SITE</t>
  </si>
  <si>
    <t>ELECTRICITY EXPENSES - KONSHILA</t>
  </si>
  <si>
    <t>AVINASH ENTERPRISE</t>
  </si>
  <si>
    <t>ICARE LIFT SYSTEM</t>
  </si>
  <si>
    <t>DILIP PAINT&amp; HARDWARE STORES</t>
  </si>
  <si>
    <t>PADMAVATI DECOR</t>
  </si>
  <si>
    <t>PEARL CERAMICS</t>
  </si>
  <si>
    <t>RISHABH ENTERPRISE</t>
  </si>
  <si>
    <t>SIGNARCH</t>
  </si>
  <si>
    <t>BECS COATING</t>
  </si>
  <si>
    <t>SANTOSH NARAYANAN KAUNDER</t>
  </si>
  <si>
    <t>CHANDRAKALA VERMA</t>
  </si>
  <si>
    <t>SADHANA VIKRAM SINGH</t>
  </si>
  <si>
    <t>ADITYA ASHUTOSH SINGH</t>
  </si>
  <si>
    <t>BHABESH HALDAR HUF</t>
  </si>
  <si>
    <t>NEETA R VARA</t>
  </si>
  <si>
    <t>SATENDER KUMAR B SINGH HUF</t>
  </si>
  <si>
    <t>PUSHPA DEVI</t>
  </si>
  <si>
    <t>RAJ DEV SINGH</t>
  </si>
  <si>
    <t>NIRBHAY ENTERPRISES</t>
  </si>
  <si>
    <t>IMRAN AHMAD KHAN</t>
  </si>
  <si>
    <t>SHAMSHIR ALAM KHALIL SHAIKH</t>
  </si>
  <si>
    <t>KHELCHAND HANSARAJ MESHRAM</t>
  </si>
  <si>
    <t>TIRTH PRAVIN PATEL</t>
  </si>
  <si>
    <t>DINESH ENTERPRISES</t>
  </si>
  <si>
    <t>AQUA ENVIRONMENTAL ENGINEERS</t>
  </si>
  <si>
    <t>Incurred Cost as per Bill till 30.06.2024</t>
  </si>
  <si>
    <t>Incurred Cost as per CA till 30.06.2024</t>
  </si>
  <si>
    <t>30.06.2024 as per Bill Tally (inclusive of GST)</t>
  </si>
  <si>
    <t>Cost incurred as %age of cost incurred as on 30.06.2024</t>
  </si>
  <si>
    <t>Difference b/w bills of 31.03.2024 &amp; 30.06.2024</t>
  </si>
  <si>
    <t>Difference of Cost incurred as %age of cost incurred as on 31.03.2024 &amp; 30.06.2024</t>
  </si>
  <si>
    <t>Incurred Cost in ` till 30.06.2024</t>
  </si>
  <si>
    <t>Incurred Cost in ` Cr. Till 30.06.2024</t>
  </si>
  <si>
    <t>STAFF WELFARE EXPENSES</t>
  </si>
  <si>
    <t>CH NO-890701  BILL NO-03  UMBRELLA PURCHASED</t>
  </si>
  <si>
    <t>CH NO-890670 ABHIJEET ARJUN CHIRANKAR SALARY PAID FOR THE MONTH OF APRIL 2024</t>
  </si>
  <si>
    <t>CH NO-890670 NAUFIL M NANIF BHURE SALARY PAID FOR THE MONTH OF APRIL 2024</t>
  </si>
  <si>
    <t>CH.NO 890670 DURVA PATIL AMOUNT PAID  DURVA PATIL- FOR SALARY MONTH OF APRIL 2024</t>
  </si>
  <si>
    <t>CH NO- 890669 EKNATH NAMDEV KHADE SALARY PAID FOR THE MONTH OF APRIL 2024</t>
  </si>
  <si>
    <t>CH NO- 890669 SARUBHAI EKNATH KHADE SALARY PAID FOR THE MONTH OF APRIL 2024</t>
  </si>
  <si>
    <t>CH NO- 890669 DATTA LAXMAN SARDESAI PEDNEKAR SALARY PAID FOR THE MONTH OFAPRIL 2024</t>
  </si>
  <si>
    <t>CH NO- 890669 MOHAMMED NAZIMUDDIN SALARY PAID FOR THE MONTH OF APRIL 2024</t>
  </si>
  <si>
    <t>CH NO- 890669 PANKAJ PANDEY SALARY PAID FOR THE MONTH OF APRIL 2024</t>
  </si>
  <si>
    <t>CH NO- 890669 RAMESH H DHAKAL SALARY PAID FOR THE MONTH OF APRIL 2024</t>
  </si>
  <si>
    <t>CH NO- 890669 MOHAMMED SAMEER GHALOT SALARY PAID FOR THE MONTH OF APRIL 2024</t>
  </si>
  <si>
    <t>CH NO-890686 ABHIJEET ARJUN CHIRANKAR SALARY PAID FOR THE MONTH OF MAY 2024</t>
  </si>
  <si>
    <t>CH NO-890686 NAUFIL M NANIF BHURE SALARY PAID FOR THE MONTH OF MAY 2024</t>
  </si>
  <si>
    <t>CH.NO 890686 DURVA PATIL AMOUNT PAID  DURVA PATIL- FOR SALARY MONTH OF MAY 2024</t>
  </si>
  <si>
    <t>CH NO- 890687 EKNATH NAMDEV KHADE SALARY PAID FOR THE MONTH OF MAY 2024</t>
  </si>
  <si>
    <t>CH NO- 890687 SARUBHAI EKNATH KHADE SALARY PAID FOR THE MONTH OF MAY 2024</t>
  </si>
  <si>
    <t>CH NO- 890687 DATTA LAXMAN SARDESAI PEDNEKAR SALARY PAID FOR THE MONTH OF MAY 2024</t>
  </si>
  <si>
    <t>CH NO- 890687 MOHAMMED NAZIMUDDIN SALARY PAID FOR THE MONTH OF MAY 2024</t>
  </si>
  <si>
    <t>CH NO- 890687 PANKAJ PANDEY SALARY PAID FOR THE MONTH OF MAY 2024</t>
  </si>
  <si>
    <t>CH NO- 890687 RAMESH H DHAKAL SALARY PAID FOR THE MONTH OF MAY 2024</t>
  </si>
  <si>
    <t>CH NO- 890687 MOHAMMED SAMEER GHALOT SALARY PAID FOR THE MONTH OF MAY 2024</t>
  </si>
  <si>
    <t>Property Tax</t>
  </si>
  <si>
    <t>CH.NO. 890672 PAID TO BMC AG BILL NO. KE2800372410000 PROPERTY TAX FOR THE PERIOD 01.04.2023 TO 31.03.2024</t>
  </si>
  <si>
    <t>CH NO 890674 AMOUNT PAID ADANI ELECTRICITY MUMBAI LTD A/C NO 153186207 MONTH OF APRIL 2024</t>
  </si>
  <si>
    <t>CH NO 890697 AMOUNT PAID ADANI ELECTRICITY MUMBAI LTD A/C NO 153186207 MONTH OF MAY 2024</t>
  </si>
  <si>
    <t>CH NO-890666  BILL NO-KLP/24/011</t>
  </si>
  <si>
    <t>CHQ NO-890685    BILL NO:L-0187</t>
  </si>
  <si>
    <t>CH NO-890671  BILL NO-REF.1633 ADVOCATE</t>
  </si>
  <si>
    <t>Vastukala Consultants (I) Pvt. Ltd.</t>
  </si>
  <si>
    <t>CH NO-890691  BILL NO-MUM/2425/MAY/161</t>
  </si>
  <si>
    <t>NAVBHARAT HARDWARE STORES</t>
  </si>
  <si>
    <t>DESIGNER HARDWARE</t>
  </si>
  <si>
    <t>SHREE KRISHNA IMPEX</t>
  </si>
  <si>
    <t>PAG INTERNATIONAL PVT LTD</t>
  </si>
  <si>
    <t>SAKSHI CORPORATION</t>
  </si>
  <si>
    <t>R P YADAV TRANSPORT</t>
  </si>
  <si>
    <t>R K ENTERPRISES</t>
  </si>
  <si>
    <t>SHUBH FABRICATORS</t>
  </si>
  <si>
    <t>PRIYA VISHWAKARMA</t>
  </si>
  <si>
    <t>FATIMA AHSAN KHAN</t>
  </si>
  <si>
    <t>MAJHAR</t>
  </si>
  <si>
    <t>RAJENDRA JAYANTILAL GOHIL</t>
  </si>
  <si>
    <t>MUMTAZ ENGINEERING WORKS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</si>
</sst>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_-* #,##0_-;\-* #,##0_-;_-* &quot;-&quot;??_-;_-@_-"/>
    <numFmt numFmtId="165" formatCode="_(* #,##0.00_);_(* \(#,##0.00\);_(* &quot;-&quot;??_);_(@_)"/>
    <numFmt numFmtId="166" formatCode="dd\-mmm\-yy"/>
    <numFmt numFmtId="167" formatCode="&quot;&quot;0.00&quot; Dr&quot;"/>
    <numFmt numFmtId="168" formatCode="&quot;&quot;0.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 Narrow"/>
      <family val="2"/>
    </font>
    <font>
      <sz val="12"/>
      <name val="Arial Narrow"/>
      <family val="2"/>
    </font>
    <font>
      <sz val="12"/>
      <color rgb="FF000000"/>
      <name val="Arial Narrow"/>
      <family val="2"/>
    </font>
    <font>
      <sz val="12"/>
      <color theme="1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Arial"/>
      <family val="2"/>
    </font>
    <font>
      <sz val="11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b/>
      <sz val="9"/>
      <color theme="1"/>
      <name val="Arial"/>
      <family val="2"/>
    </font>
    <font>
      <sz val="10"/>
      <color theme="1"/>
      <name val="Times New Roman"/>
      <family val="1"/>
    </font>
    <font>
      <b/>
      <sz val="11"/>
      <color rgb="FF000000"/>
      <name val="Rupee Foradian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EFD3D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2" fillId="0" borderId="0"/>
    <xf numFmtId="165" fontId="13" fillId="0" borderId="0" applyFont="0" applyFill="0" applyBorder="0" applyAlignment="0" applyProtection="0"/>
    <xf numFmtId="0" fontId="14" fillId="0" borderId="0"/>
    <xf numFmtId="0" fontId="1" fillId="0" borderId="0"/>
    <xf numFmtId="0" fontId="12" fillId="0" borderId="0"/>
  </cellStyleXfs>
  <cellXfs count="255">
    <xf numFmtId="0" fontId="0" fillId="0" borderId="0" xfId="0"/>
    <xf numFmtId="43" fontId="0" fillId="0" borderId="0" xfId="1" applyFont="1"/>
    <xf numFmtId="43" fontId="0" fillId="0" borderId="0" xfId="0" applyNumberFormat="1"/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4" xfId="0" applyFont="1" applyBorder="1" applyAlignment="1">
      <alignment horizontal="left" vertical="center" wrapText="1"/>
    </xf>
    <xf numFmtId="43" fontId="5" fillId="0" borderId="2" xfId="0" applyNumberFormat="1" applyFont="1" applyBorder="1" applyAlignment="1">
      <alignment horizontal="right" wrapText="1"/>
    </xf>
    <xf numFmtId="43" fontId="4" fillId="0" borderId="2" xfId="3" applyFont="1" applyFill="1" applyBorder="1" applyAlignment="1">
      <alignment horizontal="center" wrapText="1"/>
    </xf>
    <xf numFmtId="43" fontId="4" fillId="0" borderId="2" xfId="1" applyFont="1" applyFill="1" applyBorder="1" applyAlignment="1">
      <alignment horizontal="center" wrapText="1"/>
    </xf>
    <xf numFmtId="43" fontId="4" fillId="0" borderId="5" xfId="3" applyFont="1" applyFill="1" applyBorder="1" applyAlignment="1">
      <alignment horizontal="center" wrapText="1"/>
    </xf>
    <xf numFmtId="43" fontId="4" fillId="0" borderId="6" xfId="3" applyFont="1" applyFill="1" applyBorder="1" applyAlignment="1">
      <alignment horizontal="center" wrapText="1"/>
    </xf>
    <xf numFmtId="43" fontId="4" fillId="0" borderId="2" xfId="3" applyFont="1" applyFill="1" applyBorder="1" applyAlignment="1">
      <alignment horizontal="right" wrapText="1"/>
    </xf>
    <xf numFmtId="0" fontId="4" fillId="0" borderId="2" xfId="0" applyFont="1" applyBorder="1" applyAlignment="1">
      <alignment vertical="center" wrapText="1"/>
    </xf>
    <xf numFmtId="43" fontId="4" fillId="0" borderId="4" xfId="3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wrapText="1"/>
    </xf>
    <xf numFmtId="0" fontId="6" fillId="0" borderId="7" xfId="0" applyFont="1" applyBorder="1" applyAlignment="1">
      <alignment vertical="center" wrapText="1"/>
    </xf>
    <xf numFmtId="0" fontId="7" fillId="0" borderId="0" xfId="0" applyFont="1"/>
    <xf numFmtId="164" fontId="3" fillId="0" borderId="2" xfId="0" applyNumberFormat="1" applyFont="1" applyBorder="1" applyAlignment="1">
      <alignment horizontal="left" wrapText="1"/>
    </xf>
    <xf numFmtId="165" fontId="3" fillId="0" borderId="2" xfId="4" applyFont="1" applyFill="1" applyBorder="1" applyAlignment="1">
      <alignment horizontal="right" wrapText="1"/>
    </xf>
    <xf numFmtId="165" fontId="0" fillId="0" borderId="0" xfId="0" applyNumberFormat="1"/>
    <xf numFmtId="165" fontId="0" fillId="0" borderId="0" xfId="4" applyFont="1"/>
    <xf numFmtId="0" fontId="8" fillId="0" borderId="2" xfId="0" applyFont="1" applyBorder="1" applyAlignment="1">
      <alignment horizontal="center" vertical="center" wrapText="1"/>
    </xf>
    <xf numFmtId="43" fontId="2" fillId="0" borderId="2" xfId="3" applyFont="1" applyBorder="1" applyAlignment="1">
      <alignment horizontal="center" vertical="center" wrapText="1"/>
    </xf>
    <xf numFmtId="43" fontId="2" fillId="0" borderId="0" xfId="3" applyFont="1" applyBorder="1" applyAlignment="1">
      <alignment horizontal="center" vertical="center" wrapText="1"/>
    </xf>
    <xf numFmtId="10" fontId="0" fillId="0" borderId="2" xfId="2" applyNumberFormat="1" applyFont="1" applyBorder="1" applyAlignment="1">
      <alignment wrapText="1"/>
    </xf>
    <xf numFmtId="10" fontId="0" fillId="0" borderId="0" xfId="2" applyNumberFormat="1" applyFont="1" applyBorder="1" applyAlignment="1">
      <alignment wrapText="1"/>
    </xf>
    <xf numFmtId="0" fontId="9" fillId="0" borderId="2" xfId="0" applyFont="1" applyBorder="1" applyAlignment="1">
      <alignment wrapText="1"/>
    </xf>
    <xf numFmtId="43" fontId="3" fillId="0" borderId="2" xfId="3" applyFont="1" applyFill="1" applyBorder="1" applyAlignment="1">
      <alignment horizontal="right" wrapText="1"/>
    </xf>
    <xf numFmtId="10" fontId="2" fillId="0" borderId="2" xfId="2" applyNumberFormat="1" applyFont="1" applyBorder="1" applyAlignment="1">
      <alignment wrapText="1"/>
    </xf>
    <xf numFmtId="10" fontId="2" fillId="0" borderId="0" xfId="2" applyNumberFormat="1" applyFont="1" applyBorder="1" applyAlignment="1">
      <alignment wrapText="1"/>
    </xf>
    <xf numFmtId="43" fontId="0" fillId="0" borderId="0" xfId="3" applyFont="1" applyAlignment="1">
      <alignment wrapText="1"/>
    </xf>
    <xf numFmtId="43" fontId="2" fillId="0" borderId="6" xfId="3" applyFont="1" applyBorder="1" applyAlignment="1">
      <alignment horizontal="center" vertical="center" wrapText="1"/>
    </xf>
    <xf numFmtId="43" fontId="0" fillId="0" borderId="2" xfId="3" applyFont="1" applyBorder="1" applyAlignment="1">
      <alignment wrapText="1"/>
    </xf>
    <xf numFmtId="0" fontId="10" fillId="0" borderId="2" xfId="0" applyFont="1" applyBorder="1" applyAlignment="1">
      <alignment horizontal="center" vertical="center" wrapText="1"/>
    </xf>
    <xf numFmtId="43" fontId="10" fillId="0" borderId="2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2" borderId="2" xfId="0" applyFont="1" applyFill="1" applyBorder="1"/>
    <xf numFmtId="0" fontId="4" fillId="2" borderId="2" xfId="0" applyFont="1" applyFill="1" applyBorder="1" applyAlignment="1">
      <alignment horizontal="left" vertical="center" wrapText="1"/>
    </xf>
    <xf numFmtId="43" fontId="4" fillId="2" borderId="2" xfId="1" applyFont="1" applyFill="1" applyBorder="1" applyAlignment="1">
      <alignment horizontal="left" vertical="center" wrapText="1"/>
    </xf>
    <xf numFmtId="165" fontId="11" fillId="2" borderId="2" xfId="4" applyFont="1" applyFill="1" applyBorder="1"/>
    <xf numFmtId="0" fontId="4" fillId="2" borderId="2" xfId="0" applyFont="1" applyFill="1" applyBorder="1" applyAlignment="1">
      <alignment vertical="center" wrapText="1"/>
    </xf>
    <xf numFmtId="43" fontId="4" fillId="2" borderId="2" xfId="1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4" fillId="2" borderId="2" xfId="0" applyFont="1" applyFill="1" applyBorder="1" applyAlignment="1">
      <alignment wrapText="1"/>
    </xf>
    <xf numFmtId="43" fontId="4" fillId="2" borderId="2" xfId="1" applyFont="1" applyFill="1" applyBorder="1" applyAlignment="1">
      <alignment wrapText="1"/>
    </xf>
    <xf numFmtId="0" fontId="10" fillId="2" borderId="2" xfId="0" applyFont="1" applyFill="1" applyBorder="1"/>
    <xf numFmtId="43" fontId="10" fillId="2" borderId="2" xfId="1" applyFont="1" applyFill="1" applyBorder="1"/>
    <xf numFmtId="165" fontId="10" fillId="2" borderId="2" xfId="4" applyFont="1" applyFill="1" applyBorder="1"/>
    <xf numFmtId="0" fontId="16" fillId="0" borderId="0" xfId="0" applyFont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9" xfId="0" applyFont="1" applyBorder="1"/>
    <xf numFmtId="0" fontId="16" fillId="0" borderId="10" xfId="0" applyFont="1" applyBorder="1" applyAlignment="1">
      <alignment horizontal="center"/>
    </xf>
    <xf numFmtId="49" fontId="16" fillId="0" borderId="10" xfId="0" applyNumberFormat="1" applyFont="1" applyBorder="1" applyAlignment="1">
      <alignment vertical="top"/>
    </xf>
    <xf numFmtId="0" fontId="17" fillId="0" borderId="11" xfId="0" applyFont="1" applyBorder="1" applyAlignment="1">
      <alignment horizontal="center"/>
    </xf>
    <xf numFmtId="14" fontId="16" fillId="0" borderId="10" xfId="0" applyNumberFormat="1" applyFont="1" applyBorder="1" applyAlignment="1">
      <alignment horizontal="center" vertical="top"/>
    </xf>
    <xf numFmtId="43" fontId="16" fillId="0" borderId="10" xfId="1" applyFont="1" applyBorder="1" applyAlignment="1">
      <alignment horizontal="right" vertical="top"/>
    </xf>
    <xf numFmtId="0" fontId="16" fillId="0" borderId="10" xfId="0" applyFont="1" applyBorder="1"/>
    <xf numFmtId="0" fontId="17" fillId="0" borderId="2" xfId="0" applyFont="1" applyBorder="1" applyAlignment="1">
      <alignment horizontal="center"/>
    </xf>
    <xf numFmtId="0" fontId="17" fillId="0" borderId="2" xfId="0" applyFont="1" applyBorder="1"/>
    <xf numFmtId="0" fontId="16" fillId="0" borderId="2" xfId="0" applyFont="1" applyBorder="1" applyAlignment="1">
      <alignment horizontal="center"/>
    </xf>
    <xf numFmtId="43" fontId="16" fillId="0" borderId="2" xfId="1" applyFont="1" applyBorder="1" applyAlignment="1">
      <alignment horizontal="right" vertical="top"/>
    </xf>
    <xf numFmtId="0" fontId="0" fillId="0" borderId="2" xfId="0" applyBorder="1"/>
    <xf numFmtId="43" fontId="17" fillId="0" borderId="2" xfId="1" applyFont="1" applyBorder="1" applyAlignment="1">
      <alignment horizontal="right" vertical="top"/>
    </xf>
    <xf numFmtId="17" fontId="0" fillId="0" borderId="0" xfId="0" applyNumberFormat="1"/>
    <xf numFmtId="43" fontId="17" fillId="0" borderId="9" xfId="1" applyFont="1" applyBorder="1"/>
    <xf numFmtId="43" fontId="17" fillId="0" borderId="10" xfId="1" applyFont="1" applyBorder="1" applyAlignment="1">
      <alignment horizontal="right" vertical="top"/>
    </xf>
    <xf numFmtId="49" fontId="16" fillId="0" borderId="0" xfId="0" applyNumberFormat="1" applyFont="1" applyAlignment="1">
      <alignment vertical="top"/>
    </xf>
    <xf numFmtId="49" fontId="16" fillId="0" borderId="0" xfId="0" applyNumberFormat="1" applyFont="1" applyAlignment="1">
      <alignment horizontal="left" vertical="top"/>
    </xf>
    <xf numFmtId="0" fontId="16" fillId="0" borderId="13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49" fontId="16" fillId="0" borderId="12" xfId="0" applyNumberFormat="1" applyFont="1" applyBorder="1" applyAlignment="1">
      <alignment vertical="top"/>
    </xf>
    <xf numFmtId="0" fontId="16" fillId="0" borderId="12" xfId="0" applyFont="1" applyBorder="1"/>
    <xf numFmtId="14" fontId="16" fillId="0" borderId="8" xfId="0" applyNumberFormat="1" applyFont="1" applyBorder="1" applyAlignment="1">
      <alignment horizontal="center" vertical="top"/>
    </xf>
    <xf numFmtId="0" fontId="1" fillId="0" borderId="0" xfId="8"/>
    <xf numFmtId="0" fontId="15" fillId="0" borderId="0" xfId="8" applyFont="1"/>
    <xf numFmtId="0" fontId="0" fillId="0" borderId="10" xfId="0" applyBorder="1"/>
    <xf numFmtId="43" fontId="17" fillId="0" borderId="2" xfId="1" applyFont="1" applyBorder="1"/>
    <xf numFmtId="43" fontId="4" fillId="0" borderId="2" xfId="3" applyFont="1" applyFill="1" applyBorder="1" applyAlignment="1">
      <alignment horizontal="center" vertical="center" wrapText="1"/>
    </xf>
    <xf numFmtId="14" fontId="0" fillId="0" borderId="0" xfId="0" applyNumberFormat="1"/>
    <xf numFmtId="49" fontId="16" fillId="0" borderId="13" xfId="0" applyNumberFormat="1" applyFont="1" applyBorder="1" applyAlignment="1">
      <alignment vertical="top"/>
    </xf>
    <xf numFmtId="0" fontId="16" fillId="0" borderId="15" xfId="0" applyFont="1" applyBorder="1"/>
    <xf numFmtId="0" fontId="15" fillId="0" borderId="0" xfId="8" applyFont="1" applyAlignment="1">
      <alignment horizontal="center" vertical="center" wrapText="1"/>
    </xf>
    <xf numFmtId="0" fontId="10" fillId="0" borderId="2" xfId="8" applyFont="1" applyBorder="1" applyAlignment="1">
      <alignment horizontal="center" vertical="center" wrapText="1"/>
    </xf>
    <xf numFmtId="0" fontId="11" fillId="0" borderId="2" xfId="8" applyFont="1" applyBorder="1"/>
    <xf numFmtId="0" fontId="11" fillId="0" borderId="2" xfId="8" applyFont="1" applyBorder="1" applyAlignment="1">
      <alignment wrapText="1"/>
    </xf>
    <xf numFmtId="43" fontId="20" fillId="0" borderId="2" xfId="1" applyFont="1" applyFill="1" applyBorder="1" applyAlignment="1">
      <alignment horizontal="center" vertical="center" wrapText="1"/>
    </xf>
    <xf numFmtId="9" fontId="11" fillId="0" borderId="2" xfId="2" applyFont="1" applyBorder="1"/>
    <xf numFmtId="9" fontId="10" fillId="0" borderId="2" xfId="2" applyFont="1" applyBorder="1"/>
    <xf numFmtId="43" fontId="10" fillId="0" borderId="2" xfId="8" applyNumberFormat="1" applyFont="1" applyBorder="1"/>
    <xf numFmtId="43" fontId="11" fillId="0" borderId="0" xfId="8" applyNumberFormat="1" applyFont="1"/>
    <xf numFmtId="0" fontId="11" fillId="0" borderId="0" xfId="1" applyNumberFormat="1" applyFont="1"/>
    <xf numFmtId="43" fontId="11" fillId="0" borderId="0" xfId="1" applyFont="1"/>
    <xf numFmtId="0" fontId="11" fillId="0" borderId="0" xfId="8" applyFont="1"/>
    <xf numFmtId="43" fontId="11" fillId="0" borderId="2" xfId="8" applyNumberFormat="1" applyFont="1" applyBorder="1"/>
    <xf numFmtId="0" fontId="10" fillId="0" borderId="2" xfId="8" applyFont="1" applyBorder="1"/>
    <xf numFmtId="0" fontId="11" fillId="0" borderId="0" xfId="8" applyFont="1" applyAlignment="1">
      <alignment wrapText="1"/>
    </xf>
    <xf numFmtId="43" fontId="11" fillId="0" borderId="0" xfId="8" applyNumberFormat="1" applyFont="1" applyAlignment="1">
      <alignment wrapText="1"/>
    </xf>
    <xf numFmtId="0" fontId="10" fillId="0" borderId="0" xfId="1" applyNumberFormat="1" applyFont="1"/>
    <xf numFmtId="0" fontId="0" fillId="0" borderId="15" xfId="0" applyBorder="1"/>
    <xf numFmtId="0" fontId="0" fillId="3" borderId="0" xfId="0" applyFill="1"/>
    <xf numFmtId="9" fontId="11" fillId="0" borderId="2" xfId="2" applyFont="1" applyBorder="1" applyAlignment="1">
      <alignment wrapText="1"/>
    </xf>
    <xf numFmtId="0" fontId="10" fillId="0" borderId="2" xfId="8" applyFont="1" applyBorder="1" applyAlignment="1">
      <alignment wrapText="1"/>
    </xf>
    <xf numFmtId="43" fontId="10" fillId="0" borderId="0" xfId="1" applyFont="1"/>
    <xf numFmtId="0" fontId="10" fillId="0" borderId="0" xfId="8" applyFont="1"/>
    <xf numFmtId="43" fontId="0" fillId="0" borderId="10" xfId="1" applyFont="1" applyBorder="1"/>
    <xf numFmtId="49" fontId="18" fillId="0" borderId="10" xfId="0" applyNumberFormat="1" applyFont="1" applyBorder="1" applyAlignment="1">
      <alignment horizontal="right" vertical="top"/>
    </xf>
    <xf numFmtId="15" fontId="18" fillId="0" borderId="0" xfId="0" applyNumberFormat="1" applyFont="1" applyAlignment="1">
      <alignment horizontal="right" vertical="top"/>
    </xf>
    <xf numFmtId="166" fontId="18" fillId="0" borderId="0" xfId="0" applyNumberFormat="1" applyFont="1" applyAlignment="1">
      <alignment horizontal="right" vertical="top"/>
    </xf>
    <xf numFmtId="0" fontId="17" fillId="0" borderId="15" xfId="0" applyFont="1" applyBorder="1" applyAlignment="1">
      <alignment horizontal="center"/>
    </xf>
    <xf numFmtId="0" fontId="17" fillId="0" borderId="0" xfId="0" applyFont="1" applyAlignment="1">
      <alignment horizontal="center"/>
    </xf>
    <xf numFmtId="15" fontId="18" fillId="0" borderId="18" xfId="0" applyNumberFormat="1" applyFont="1" applyBorder="1" applyAlignment="1">
      <alignment horizontal="right" vertical="top"/>
    </xf>
    <xf numFmtId="166" fontId="18" fillId="0" borderId="14" xfId="0" applyNumberFormat="1" applyFont="1" applyBorder="1" applyAlignment="1">
      <alignment horizontal="right" vertical="top"/>
    </xf>
    <xf numFmtId="49" fontId="22" fillId="0" borderId="0" xfId="0" applyNumberFormat="1" applyFont="1" applyAlignment="1">
      <alignment vertical="top"/>
    </xf>
    <xf numFmtId="166" fontId="18" fillId="0" borderId="3" xfId="0" applyNumberFormat="1" applyFont="1" applyBorder="1" applyAlignment="1">
      <alignment horizontal="right" vertical="top"/>
    </xf>
    <xf numFmtId="0" fontId="20" fillId="4" borderId="11" xfId="0" applyFont="1" applyFill="1" applyBorder="1" applyAlignment="1">
      <alignment horizontal="center" vertical="center"/>
    </xf>
    <xf numFmtId="0" fontId="20" fillId="4" borderId="19" xfId="0" applyFont="1" applyFill="1" applyBorder="1" applyAlignment="1">
      <alignment horizontal="center" vertical="center" wrapText="1"/>
    </xf>
    <xf numFmtId="0" fontId="20" fillId="4" borderId="19" xfId="0" applyFont="1" applyFill="1" applyBorder="1" applyAlignment="1">
      <alignment horizontal="center" vertical="center"/>
    </xf>
    <xf numFmtId="0" fontId="20" fillId="5" borderId="16" xfId="0" applyFont="1" applyFill="1" applyBorder="1" applyAlignment="1">
      <alignment horizontal="center" vertical="center"/>
    </xf>
    <xf numFmtId="0" fontId="21" fillId="5" borderId="20" xfId="0" applyFont="1" applyFill="1" applyBorder="1" applyAlignment="1">
      <alignment horizontal="center" vertical="center" wrapText="1"/>
    </xf>
    <xf numFmtId="4" fontId="21" fillId="5" borderId="20" xfId="0" applyNumberFormat="1" applyFont="1" applyFill="1" applyBorder="1" applyAlignment="1">
      <alignment horizontal="right" vertical="center"/>
    </xf>
    <xf numFmtId="0" fontId="10" fillId="0" borderId="16" xfId="0" applyFont="1" applyBorder="1" applyAlignment="1">
      <alignment horizontal="center" vertical="center"/>
    </xf>
    <xf numFmtId="4" fontId="11" fillId="0" borderId="20" xfId="0" applyNumberFormat="1" applyFont="1" applyBorder="1" applyAlignment="1">
      <alignment horizontal="right" vertical="center"/>
    </xf>
    <xf numFmtId="0" fontId="11" fillId="0" borderId="20" xfId="0" applyFont="1" applyBorder="1" applyAlignment="1">
      <alignment horizontal="center" vertical="center" wrapText="1"/>
    </xf>
    <xf numFmtId="0" fontId="21" fillId="5" borderId="20" xfId="0" applyFont="1" applyFill="1" applyBorder="1" applyAlignment="1">
      <alignment horizontal="right" vertical="center"/>
    </xf>
    <xf numFmtId="0" fontId="11" fillId="0" borderId="20" xfId="0" applyFont="1" applyBorder="1" applyAlignment="1">
      <alignment horizontal="right" vertical="center"/>
    </xf>
    <xf numFmtId="0" fontId="23" fillId="0" borderId="16" xfId="0" applyFont="1" applyBorder="1" applyAlignment="1">
      <alignment vertical="center"/>
    </xf>
    <xf numFmtId="4" fontId="10" fillId="0" borderId="20" xfId="0" applyNumberFormat="1" applyFont="1" applyBorder="1" applyAlignment="1">
      <alignment horizontal="right" vertical="center"/>
    </xf>
    <xf numFmtId="43" fontId="0" fillId="0" borderId="0" xfId="1" applyFont="1" applyBorder="1"/>
    <xf numFmtId="49" fontId="25" fillId="0" borderId="0" xfId="0" applyNumberFormat="1" applyFont="1" applyAlignment="1">
      <alignment vertical="top"/>
    </xf>
    <xf numFmtId="49" fontId="18" fillId="0" borderId="0" xfId="0" applyNumberFormat="1" applyFont="1" applyAlignment="1">
      <alignment horizontal="right" vertical="top"/>
    </xf>
    <xf numFmtId="43" fontId="25" fillId="0" borderId="0" xfId="1" applyFont="1" applyAlignment="1">
      <alignment horizontal="right" vertical="top"/>
    </xf>
    <xf numFmtId="15" fontId="18" fillId="0" borderId="14" xfId="0" applyNumberFormat="1" applyFont="1" applyBorder="1" applyAlignment="1">
      <alignment horizontal="right" vertical="top"/>
    </xf>
    <xf numFmtId="49" fontId="22" fillId="0" borderId="14" xfId="0" applyNumberFormat="1" applyFont="1" applyBorder="1" applyAlignment="1">
      <alignment vertical="top"/>
    </xf>
    <xf numFmtId="15" fontId="18" fillId="0" borderId="3" xfId="0" applyNumberFormat="1" applyFont="1" applyBorder="1" applyAlignment="1">
      <alignment horizontal="right" vertical="top"/>
    </xf>
    <xf numFmtId="49" fontId="22" fillId="0" borderId="3" xfId="0" applyNumberFormat="1" applyFont="1" applyBorder="1" applyAlignment="1">
      <alignment vertical="top"/>
    </xf>
    <xf numFmtId="43" fontId="18" fillId="0" borderId="14" xfId="1" applyFont="1" applyBorder="1" applyAlignment="1">
      <alignment horizontal="right" vertical="top"/>
    </xf>
    <xf numFmtId="43" fontId="18" fillId="0" borderId="3" xfId="1" applyFont="1" applyBorder="1" applyAlignment="1">
      <alignment horizontal="right" vertical="top"/>
    </xf>
    <xf numFmtId="49" fontId="18" fillId="0" borderId="14" xfId="0" applyNumberFormat="1" applyFont="1" applyBorder="1" applyAlignment="1">
      <alignment horizontal="right" vertical="top"/>
    </xf>
    <xf numFmtId="43" fontId="22" fillId="0" borderId="14" xfId="1" applyFont="1" applyBorder="1" applyAlignment="1">
      <alignment horizontal="right" vertical="top"/>
    </xf>
    <xf numFmtId="49" fontId="18" fillId="0" borderId="3" xfId="0" applyNumberFormat="1" applyFont="1" applyBorder="1" applyAlignment="1">
      <alignment horizontal="right" vertical="top"/>
    </xf>
    <xf numFmtId="43" fontId="22" fillId="0" borderId="3" xfId="1" applyFont="1" applyBorder="1" applyAlignment="1">
      <alignment horizontal="right" vertical="top"/>
    </xf>
    <xf numFmtId="0" fontId="0" fillId="0" borderId="16" xfId="0" applyBorder="1"/>
    <xf numFmtId="43" fontId="16" fillId="0" borderId="0" xfId="1" applyFont="1" applyBorder="1" applyAlignment="1">
      <alignment horizontal="right" vertical="top"/>
    </xf>
    <xf numFmtId="0" fontId="26" fillId="0" borderId="10" xfId="0" applyFont="1" applyBorder="1"/>
    <xf numFmtId="15" fontId="0" fillId="0" borderId="0" xfId="0" applyNumberFormat="1"/>
    <xf numFmtId="43" fontId="18" fillId="0" borderId="9" xfId="1" applyFont="1" applyBorder="1" applyAlignment="1">
      <alignment horizontal="right" vertical="top"/>
    </xf>
    <xf numFmtId="43" fontId="18" fillId="0" borderId="10" xfId="1" applyFont="1" applyBorder="1" applyAlignment="1">
      <alignment horizontal="right" vertical="top"/>
    </xf>
    <xf numFmtId="49" fontId="18" fillId="0" borderId="14" xfId="0" applyNumberFormat="1" applyFont="1" applyBorder="1" applyAlignment="1">
      <alignment vertical="top"/>
    </xf>
    <xf numFmtId="49" fontId="18" fillId="0" borderId="3" xfId="0" applyNumberFormat="1" applyFont="1" applyBorder="1" applyAlignment="1">
      <alignment vertical="top"/>
    </xf>
    <xf numFmtId="43" fontId="17" fillId="0" borderId="11" xfId="1" applyFont="1" applyBorder="1" applyAlignment="1">
      <alignment horizontal="right" vertical="top"/>
    </xf>
    <xf numFmtId="43" fontId="0" fillId="0" borderId="0" xfId="1" applyFont="1" applyAlignment="1"/>
    <xf numFmtId="15" fontId="27" fillId="0" borderId="14" xfId="0" applyNumberFormat="1" applyFont="1" applyBorder="1" applyAlignment="1">
      <alignment horizontal="right" vertical="top"/>
    </xf>
    <xf numFmtId="49" fontId="28" fillId="0" borderId="14" xfId="0" applyNumberFormat="1" applyFont="1" applyBorder="1" applyAlignment="1">
      <alignment vertical="top"/>
    </xf>
    <xf numFmtId="49" fontId="27" fillId="0" borderId="14" xfId="0" applyNumberFormat="1" applyFont="1" applyBorder="1" applyAlignment="1">
      <alignment horizontal="right" vertical="top"/>
    </xf>
    <xf numFmtId="43" fontId="27" fillId="0" borderId="14" xfId="1" applyFont="1" applyFill="1" applyBorder="1" applyAlignment="1">
      <alignment horizontal="right" vertical="top"/>
    </xf>
    <xf numFmtId="15" fontId="27" fillId="0" borderId="3" xfId="0" applyNumberFormat="1" applyFont="1" applyBorder="1" applyAlignment="1">
      <alignment horizontal="right" vertical="top"/>
    </xf>
    <xf numFmtId="49" fontId="28" fillId="0" borderId="3" xfId="0" applyNumberFormat="1" applyFont="1" applyBorder="1" applyAlignment="1">
      <alignment vertical="top"/>
    </xf>
    <xf numFmtId="49" fontId="27" fillId="0" borderId="3" xfId="0" applyNumberFormat="1" applyFont="1" applyBorder="1" applyAlignment="1">
      <alignment horizontal="right" vertical="top"/>
    </xf>
    <xf numFmtId="15" fontId="27" fillId="0" borderId="0" xfId="0" applyNumberFormat="1" applyFont="1" applyAlignment="1">
      <alignment horizontal="right" vertical="top"/>
    </xf>
    <xf numFmtId="49" fontId="28" fillId="0" borderId="0" xfId="0" applyNumberFormat="1" applyFont="1" applyAlignment="1">
      <alignment vertical="top"/>
    </xf>
    <xf numFmtId="49" fontId="27" fillId="0" borderId="0" xfId="0" applyNumberFormat="1" applyFont="1" applyAlignment="1">
      <alignment horizontal="right" vertical="top"/>
    </xf>
    <xf numFmtId="43" fontId="27" fillId="0" borderId="0" xfId="1" applyFont="1" applyFill="1" applyBorder="1" applyAlignment="1">
      <alignment horizontal="right" vertical="top"/>
    </xf>
    <xf numFmtId="167" fontId="27" fillId="0" borderId="14" xfId="0" applyNumberFormat="1" applyFont="1" applyBorder="1" applyAlignment="1">
      <alignment horizontal="right" vertical="top"/>
    </xf>
    <xf numFmtId="0" fontId="26" fillId="0" borderId="0" xfId="0" applyFont="1"/>
    <xf numFmtId="43" fontId="26" fillId="0" borderId="0" xfId="1" applyFont="1" applyFill="1" applyBorder="1"/>
    <xf numFmtId="167" fontId="27" fillId="0" borderId="3" xfId="0" applyNumberFormat="1" applyFont="1" applyBorder="1" applyAlignment="1">
      <alignment horizontal="right" vertical="top"/>
    </xf>
    <xf numFmtId="168" fontId="27" fillId="0" borderId="0" xfId="0" applyNumberFormat="1" applyFont="1" applyAlignment="1">
      <alignment horizontal="right" vertical="top"/>
    </xf>
    <xf numFmtId="49" fontId="29" fillId="0" borderId="0" xfId="0" applyNumberFormat="1" applyFont="1" applyAlignment="1">
      <alignment vertical="top"/>
    </xf>
    <xf numFmtId="43" fontId="29" fillId="0" borderId="0" xfId="1" applyFont="1" applyAlignment="1">
      <alignment horizontal="right" vertical="top"/>
    </xf>
    <xf numFmtId="17" fontId="0" fillId="0" borderId="0" xfId="0" applyNumberFormat="1" applyAlignment="1">
      <alignment horizontal="center"/>
    </xf>
    <xf numFmtId="0" fontId="0" fillId="6" borderId="15" xfId="0" applyFill="1" applyBorder="1"/>
    <xf numFmtId="0" fontId="0" fillId="6" borderId="10" xfId="0" applyFill="1" applyBorder="1"/>
    <xf numFmtId="0" fontId="0" fillId="6" borderId="0" xfId="0" applyFill="1"/>
    <xf numFmtId="43" fontId="0" fillId="6" borderId="10" xfId="1" applyFont="1" applyFill="1" applyBorder="1"/>
    <xf numFmtId="43" fontId="0" fillId="6" borderId="0" xfId="1" applyFont="1" applyFill="1" applyBorder="1"/>
    <xf numFmtId="14" fontId="0" fillId="0" borderId="16" xfId="0" applyNumberFormat="1" applyBorder="1"/>
    <xf numFmtId="0" fontId="0" fillId="0" borderId="9" xfId="0" applyBorder="1"/>
    <xf numFmtId="15" fontId="18" fillId="0" borderId="10" xfId="0" applyNumberFormat="1" applyFont="1" applyBorder="1" applyAlignment="1">
      <alignment horizontal="right" vertical="top"/>
    </xf>
    <xf numFmtId="15" fontId="18" fillId="0" borderId="16" xfId="0" applyNumberFormat="1" applyFont="1" applyBorder="1" applyAlignment="1">
      <alignment horizontal="right" vertical="top"/>
    </xf>
    <xf numFmtId="43" fontId="0" fillId="0" borderId="16" xfId="1" applyFont="1" applyBorder="1"/>
    <xf numFmtId="0" fontId="11" fillId="0" borderId="2" xfId="8" applyFont="1" applyBorder="1" applyAlignment="1">
      <alignment horizontal="center" vertical="center" wrapText="1"/>
    </xf>
    <xf numFmtId="43" fontId="11" fillId="0" borderId="4" xfId="8" applyNumberFormat="1" applyFont="1" applyBorder="1"/>
    <xf numFmtId="9" fontId="11" fillId="0" borderId="4" xfId="2" applyFont="1" applyBorder="1"/>
    <xf numFmtId="43" fontId="21" fillId="0" borderId="2" xfId="1" applyFont="1" applyFill="1" applyBorder="1" applyAlignment="1">
      <alignment horizontal="right" vertical="center" wrapText="1"/>
    </xf>
    <xf numFmtId="9" fontId="21" fillId="0" borderId="2" xfId="2" applyFont="1" applyFill="1" applyBorder="1" applyAlignment="1">
      <alignment horizontal="right" vertical="center" wrapText="1"/>
    </xf>
    <xf numFmtId="43" fontId="0" fillId="0" borderId="9" xfId="1" applyFont="1" applyBorder="1"/>
    <xf numFmtId="14" fontId="0" fillId="0" borderId="9" xfId="0" applyNumberFormat="1" applyBorder="1"/>
    <xf numFmtId="14" fontId="0" fillId="0" borderId="10" xfId="0" applyNumberFormat="1" applyBorder="1"/>
    <xf numFmtId="0" fontId="0" fillId="0" borderId="11" xfId="0" applyBorder="1"/>
    <xf numFmtId="15" fontId="18" fillId="0" borderId="11" xfId="0" applyNumberFormat="1" applyFont="1" applyBorder="1" applyAlignment="1">
      <alignment horizontal="right" vertical="top"/>
    </xf>
    <xf numFmtId="43" fontId="0" fillId="0" borderId="11" xfId="1" applyFont="1" applyBorder="1"/>
    <xf numFmtId="15" fontId="18" fillId="0" borderId="9" xfId="0" applyNumberFormat="1" applyFont="1" applyBorder="1" applyAlignment="1">
      <alignment horizontal="right" vertical="top"/>
    </xf>
    <xf numFmtId="49" fontId="18" fillId="0" borderId="10" xfId="0" applyNumberFormat="1" applyFont="1" applyBorder="1" applyAlignment="1">
      <alignment vertical="top"/>
    </xf>
    <xf numFmtId="49" fontId="18" fillId="0" borderId="9" xfId="0" applyNumberFormat="1" applyFont="1" applyBorder="1" applyAlignment="1">
      <alignment vertical="top"/>
    </xf>
    <xf numFmtId="49" fontId="18" fillId="0" borderId="16" xfId="0" applyNumberFormat="1" applyFont="1" applyBorder="1" applyAlignment="1">
      <alignment vertical="top"/>
    </xf>
    <xf numFmtId="43" fontId="18" fillId="0" borderId="16" xfId="1" applyFont="1" applyBorder="1" applyAlignment="1">
      <alignment horizontal="right" vertical="top"/>
    </xf>
    <xf numFmtId="49" fontId="18" fillId="0" borderId="13" xfId="0" applyNumberFormat="1" applyFont="1" applyBorder="1" applyAlignment="1">
      <alignment vertical="top"/>
    </xf>
    <xf numFmtId="0" fontId="0" fillId="0" borderId="23" xfId="0" applyBorder="1"/>
    <xf numFmtId="14" fontId="0" fillId="0" borderId="23" xfId="0" applyNumberFormat="1" applyBorder="1"/>
    <xf numFmtId="0" fontId="0" fillId="0" borderId="22" xfId="0" applyBorder="1"/>
    <xf numFmtId="43" fontId="0" fillId="0" borderId="22" xfId="1" applyFont="1" applyBorder="1"/>
    <xf numFmtId="15" fontId="18" fillId="0" borderId="24" xfId="0" applyNumberFormat="1" applyFont="1" applyBorder="1" applyAlignment="1">
      <alignment horizontal="right" vertical="top"/>
    </xf>
    <xf numFmtId="0" fontId="0" fillId="0" borderId="25" xfId="0" applyBorder="1"/>
    <xf numFmtId="43" fontId="0" fillId="0" borderId="23" xfId="1" applyFont="1" applyBorder="1"/>
    <xf numFmtId="43" fontId="0" fillId="0" borderId="25" xfId="1" applyFont="1" applyBorder="1"/>
    <xf numFmtId="43" fontId="22" fillId="0" borderId="0" xfId="1" applyFont="1" applyBorder="1" applyAlignment="1">
      <alignment horizontal="right" vertical="top"/>
    </xf>
    <xf numFmtId="49" fontId="22" fillId="0" borderId="18" xfId="0" applyNumberFormat="1" applyFont="1" applyBorder="1" applyAlignment="1">
      <alignment vertical="top"/>
    </xf>
    <xf numFmtId="49" fontId="22" fillId="0" borderId="25" xfId="0" applyNumberFormat="1" applyFont="1" applyBorder="1" applyAlignment="1">
      <alignment vertical="top"/>
    </xf>
    <xf numFmtId="43" fontId="26" fillId="0" borderId="10" xfId="1" applyFont="1" applyFill="1" applyBorder="1"/>
    <xf numFmtId="43" fontId="26" fillId="0" borderId="16" xfId="1" applyFont="1" applyFill="1" applyBorder="1"/>
    <xf numFmtId="43" fontId="4" fillId="0" borderId="6" xfId="3" applyFont="1" applyFill="1" applyBorder="1" applyAlignment="1">
      <alignment horizontal="center" wrapText="1"/>
    </xf>
    <xf numFmtId="43" fontId="4" fillId="0" borderId="4" xfId="3" applyFont="1" applyFill="1" applyBorder="1" applyAlignment="1">
      <alignment horizontal="center" wrapText="1"/>
    </xf>
    <xf numFmtId="10" fontId="0" fillId="0" borderId="6" xfId="2" applyNumberFormat="1" applyFont="1" applyBorder="1" applyAlignment="1">
      <alignment horizontal="right" wrapText="1"/>
    </xf>
    <xf numFmtId="10" fontId="0" fillId="0" borderId="4" xfId="2" applyNumberFormat="1" applyFont="1" applyBorder="1" applyAlignment="1">
      <alignment horizontal="right" wrapText="1"/>
    </xf>
    <xf numFmtId="43" fontId="4" fillId="0" borderId="6" xfId="1" applyFont="1" applyFill="1" applyBorder="1" applyAlignment="1">
      <alignment horizontal="center" wrapText="1"/>
    </xf>
    <xf numFmtId="43" fontId="4" fillId="0" borderId="4" xfId="1" applyFont="1" applyFill="1" applyBorder="1" applyAlignment="1">
      <alignment horizontal="center" wrapText="1"/>
    </xf>
    <xf numFmtId="43" fontId="4" fillId="0" borderId="6" xfId="3" applyFont="1" applyFill="1" applyBorder="1" applyAlignment="1">
      <alignment horizontal="center" vertical="center" wrapText="1"/>
    </xf>
    <xf numFmtId="43" fontId="4" fillId="0" borderId="4" xfId="3" applyFont="1" applyFill="1" applyBorder="1" applyAlignment="1">
      <alignment horizontal="center" vertical="center" wrapText="1"/>
    </xf>
    <xf numFmtId="43" fontId="5" fillId="0" borderId="6" xfId="0" applyNumberFormat="1" applyFont="1" applyBorder="1" applyAlignment="1">
      <alignment horizontal="center" wrapText="1"/>
    </xf>
    <xf numFmtId="43" fontId="5" fillId="0" borderId="4" xfId="0" applyNumberFormat="1" applyFont="1" applyBorder="1" applyAlignment="1">
      <alignment horizontal="center" wrapText="1"/>
    </xf>
    <xf numFmtId="43" fontId="0" fillId="0" borderId="6" xfId="3" applyFont="1" applyBorder="1" applyAlignment="1">
      <alignment horizontal="center" wrapText="1"/>
    </xf>
    <xf numFmtId="43" fontId="0" fillId="0" borderId="4" xfId="3" applyFont="1" applyBorder="1" applyAlignment="1">
      <alignment horizontal="center" wrapText="1"/>
    </xf>
    <xf numFmtId="43" fontId="4" fillId="2" borderId="6" xfId="1" applyFont="1" applyFill="1" applyBorder="1" applyAlignment="1">
      <alignment horizontal="center" vertical="center" wrapText="1"/>
    </xf>
    <xf numFmtId="43" fontId="4" fillId="2" borderId="4" xfId="1" applyFont="1" applyFill="1" applyBorder="1" applyAlignment="1">
      <alignment horizontal="center" vertical="center" wrapText="1"/>
    </xf>
    <xf numFmtId="165" fontId="11" fillId="2" borderId="6" xfId="4" applyFont="1" applyFill="1" applyBorder="1" applyAlignment="1">
      <alignment horizontal="center"/>
    </xf>
    <xf numFmtId="165" fontId="11" fillId="2" borderId="4" xfId="4" applyFont="1" applyFill="1" applyBorder="1" applyAlignment="1">
      <alignment horizontal="center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21" fillId="5" borderId="9" xfId="0" applyFont="1" applyFill="1" applyBorder="1" applyAlignment="1">
      <alignment horizontal="center" vertical="center"/>
    </xf>
    <xf numFmtId="0" fontId="21" fillId="5" borderId="10" xfId="0" applyFont="1" applyFill="1" applyBorder="1" applyAlignment="1">
      <alignment horizontal="center" vertical="center"/>
    </xf>
    <xf numFmtId="0" fontId="21" fillId="5" borderId="16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8" applyFont="1" applyBorder="1" applyAlignment="1">
      <alignment horizontal="center"/>
    </xf>
    <xf numFmtId="0" fontId="19" fillId="0" borderId="17" xfId="8" applyFont="1" applyBorder="1"/>
    <xf numFmtId="0" fontId="21" fillId="5" borderId="9" xfId="0" applyFont="1" applyFill="1" applyBorder="1" applyAlignment="1">
      <alignment horizontal="center" vertical="center" wrapText="1"/>
    </xf>
    <xf numFmtId="0" fontId="21" fillId="5" borderId="10" xfId="0" applyFont="1" applyFill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9" fontId="17" fillId="0" borderId="1" xfId="0" applyNumberFormat="1" applyFont="1" applyBorder="1" applyAlignment="1">
      <alignment horizontal="center" vertical="top"/>
    </xf>
    <xf numFmtId="49" fontId="17" fillId="0" borderId="12" xfId="0" applyNumberFormat="1" applyFont="1" applyBorder="1" applyAlignment="1">
      <alignment horizontal="center" vertical="top"/>
    </xf>
    <xf numFmtId="49" fontId="17" fillId="0" borderId="8" xfId="0" applyNumberFormat="1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13" xfId="0" applyFont="1" applyBorder="1" applyAlignment="1">
      <alignment horizontal="center"/>
    </xf>
    <xf numFmtId="0" fontId="10" fillId="0" borderId="2" xfId="8" applyFont="1" applyBorder="1" applyAlignment="1">
      <alignment horizontal="center"/>
    </xf>
    <xf numFmtId="0" fontId="19" fillId="0" borderId="2" xfId="8" applyFont="1" applyBorder="1"/>
    <xf numFmtId="0" fontId="10" fillId="0" borderId="1" xfId="8" applyFont="1" applyBorder="1" applyAlignment="1">
      <alignment horizontal="center"/>
    </xf>
    <xf numFmtId="0" fontId="10" fillId="0" borderId="8" xfId="8" applyFont="1" applyBorder="1" applyAlignment="1">
      <alignment horizontal="center"/>
    </xf>
    <xf numFmtId="0" fontId="11" fillId="0" borderId="2" xfId="8" applyFont="1" applyBorder="1" applyAlignment="1">
      <alignment horizontal="center" vertical="center" wrapText="1"/>
    </xf>
  </cellXfs>
  <cellStyles count="10">
    <cellStyle name="Comma" xfId="1" builtinId="3"/>
    <cellStyle name="Comma 2" xfId="4" xr:uid="{6F66DC5A-1D52-4E80-B23A-DBA8391416DA}"/>
    <cellStyle name="Comma 2 2" xfId="3" xr:uid="{9C45D28C-021E-43B8-8F44-7B6E4F989399}"/>
    <cellStyle name="Comma 3" xfId="6" xr:uid="{2AA5269A-360E-4467-B3CE-D2CE2CCC8AD7}"/>
    <cellStyle name="Normal" xfId="0" builtinId="0"/>
    <cellStyle name="Normal 2" xfId="5" xr:uid="{E0438D77-A18E-4C1A-B6B9-0D1886D6898B}"/>
    <cellStyle name="Normal 3" xfId="7" xr:uid="{2B8C285D-0676-49F0-9701-829650416B41}"/>
    <cellStyle name="Normal 5" xfId="9" xr:uid="{88E1DF6D-8536-4F3A-BF4B-C86AF4902252}"/>
    <cellStyle name="Normal 7" xfId="8" xr:uid="{E078885F-BADC-4F1F-A59D-062D5FBB88E2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HI\MY%20DOCUMENTS\WINDOWS\Desktop\Manoj%20Gandhi\FINDRD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DFS1\ROOT\1999\SEPTM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kdata2\data\Documents%20and%20Settings\chado\Local%20Settings\Temporary%20Internet%20Files\OLK2A\LB_Kimpton%20financial%20analysis_020204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p10\SYS\USERS\ACCTG\REPORTS\BUDGET97\SPS\MISC\HDCOUN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kdata2\data\Development%20&amp;%20Acquisitions\zzModels\Mandingo%202001\HotComps2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\Users\shweta\Desktop\Madhu%20Vill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ome.crockettcapital.com/Documents%20and%20Settings/jdarling/Local%20Settings/Temporary%20Internet%20Files/OLK1A0/New%20Proforma%20Templat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476D92F\Obero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WINDOWS\DEP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6"/>
      <sheetName val="DKPL9811"/>
      <sheetName val="summ"/>
      <sheetName val="sheet1"/>
      <sheetName val="sheet2"/>
      <sheetName val="sheet4"/>
      <sheetName val="Sheet4a"/>
      <sheetName val="sheet5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#REF"/>
      <sheetName val="Partic"/>
      <sheetName val="Sheet3 (2)"/>
      <sheetName val="extra"/>
      <sheetName val="Monthly"/>
      <sheetName val="FINDRDEC"/>
      <sheetName val="Earnings model"/>
      <sheetName val="C"/>
      <sheetName val="02"/>
      <sheetName val="03"/>
      <sheetName val="04"/>
      <sheetName val="01"/>
      <sheetName val="girder"/>
      <sheetName val="Rocker"/>
      <sheetName val="FitOutConfCentre"/>
      <sheetName val="CASHFLOWS"/>
      <sheetName val="SUMMARY"/>
      <sheetName val="Estimate for approval"/>
      <sheetName val="LBO"/>
      <sheetName val="Main"/>
      <sheetName val="Lab"/>
      <sheetName val="Rate Analysis"/>
      <sheetName val="A-D"/>
      <sheetName val="H"/>
      <sheetName val="BWR"/>
      <sheetName val="Grand"/>
      <sheetName val="pldt"/>
      <sheetName val="results"/>
      <sheetName val="P&amp;LDEC99"/>
      <sheetName val="Sheet18"/>
      <sheetName val="Sheet17"/>
      <sheetName val="SUMM1"/>
      <sheetName val="Sheet3"/>
      <sheetName val="Sheet31"/>
      <sheetName val="Sheet30"/>
      <sheetName val="Sheet29"/>
      <sheetName val="Sheet28"/>
      <sheetName val="Sheet27"/>
      <sheetName val="Sheet26"/>
      <sheetName val="Sheet25"/>
      <sheetName val="Sheet24"/>
      <sheetName val="Sheet23"/>
      <sheetName val="Sheet22"/>
      <sheetName val="Sheet21"/>
      <sheetName val="Sheet20"/>
      <sheetName val="Sheet19"/>
      <sheetName val="Hot"/>
      <sheetName val="INI"/>
      <sheetName val="Assumptions"/>
      <sheetName val="Output"/>
      <sheetName val="CRITERIA3"/>
      <sheetName val="CRITERIA1"/>
      <sheetName val="BLK2"/>
      <sheetName val="BLK3"/>
      <sheetName val="E &amp; R"/>
      <sheetName val="radar"/>
      <sheetName val="UG"/>
      <sheetName val="Sheet3_(2)"/>
      <sheetName val="Earnings_model"/>
      <sheetName val="Estimate_for_approval"/>
      <sheetName val="Rate_Analysis"/>
      <sheetName val="E_&amp;_R"/>
      <sheetName val="Excess Calc"/>
      <sheetName val="Materials Cost(PCC)"/>
      <sheetName val="Grouping Master"/>
      <sheetName val="Stacking Plan &amp; LEP"/>
      <sheetName val="% Collection Schedule"/>
      <sheetName val="Design"/>
      <sheetName val="98Price"/>
      <sheetName val="BHANDUP"/>
      <sheetName val="Set"/>
      <sheetName val="Code"/>
      <sheetName val="Legend"/>
      <sheetName val="Sheet3_(2)1"/>
      <sheetName val="Estimate_for_approval1"/>
      <sheetName val="Sheet3_(2)2"/>
      <sheetName val="Estimate_for_approval2"/>
      <sheetName val="Sheet3_(2)3"/>
      <sheetName val="Estimate_for_approval3"/>
      <sheetName val="Sheet3_(2)4"/>
      <sheetName val="Estimate_for_approval4"/>
      <sheetName val="office"/>
      <sheetName val="concrete"/>
      <sheetName val="beam-reinft-IIInd floor"/>
      <sheetName val="SPT vs PHI"/>
      <sheetName val="Materials Cost"/>
      <sheetName val="beam-reinft-machine rm"/>
      <sheetName val="jobhist"/>
      <sheetName val="R20_R30_work"/>
      <sheetName val="KG-DWN"/>
      <sheetName val="Commission and Volume MOM(Chart"/>
      <sheetName val="Apartments - 1st Mar"/>
      <sheetName val="1 Market"/>
      <sheetName val="A5.201 Consol Profit &amp; Loss "/>
      <sheetName val="Consolidated Monthly"/>
      <sheetName val="Balance Sheet"/>
      <sheetName val="A5.202 Consol Balance Sheet "/>
      <sheetName val="BS"/>
      <sheetName val="Consolidated"/>
      <sheetName val="PB"/>
      <sheetName val="Fixed Assets"/>
      <sheetName val="Receivables"/>
      <sheetName val="Sheet 2"/>
      <sheetName val="Key assumption"/>
      <sheetName val="Occ"/>
      <sheetName val="Demand"/>
      <sheetName val="MN T.B."/>
      <sheetName val="INDIGINEOUS ITEM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N T.B."/>
      <sheetName val="717 L&amp;E"/>
      <sheetName val="717 A"/>
      <sheetName val="717 IS"/>
      <sheetName val="Names&amp;Cases"/>
      <sheetName val="MASTER_RATE ANALYSIS"/>
      <sheetName val="MN T_B_"/>
      <sheetName val="Monthly"/>
      <sheetName val="BEP-Old"/>
      <sheetName val="Measurements"/>
      <sheetName val="Tables"/>
      <sheetName val="Flooring"/>
      <sheetName val="Ceilings"/>
      <sheetName val="ACAD Finishes"/>
      <sheetName val="Site Details"/>
      <sheetName val="Chair"/>
      <sheetName val="Site Area Statement"/>
      <sheetName val="Doors"/>
      <sheetName val="Estimate"/>
      <sheetName val="Fee Rate Summary"/>
      <sheetName val="Debits as on 12.04.08"/>
      <sheetName val="MN_T_B_"/>
      <sheetName val="717_L&amp;E"/>
      <sheetName val="717_A"/>
      <sheetName val="717_IS"/>
      <sheetName val="Coalmine"/>
      <sheetName val="Code"/>
      <sheetName val="CASHFLOWS"/>
      <sheetName val="sheet6"/>
      <sheetName val="M-Book for Conc"/>
      <sheetName val="M-Book for FW"/>
      <sheetName val="P.O VS Actual"/>
      <sheetName val="Costing"/>
      <sheetName val="PA- Consutant "/>
      <sheetName val="Design"/>
      <sheetName val="FITZ MORT 94"/>
      <sheetName val="col-reinft1"/>
      <sheetName val="final abstract"/>
      <sheetName val="Rate analysis"/>
      <sheetName val="ACAD_Finishes"/>
      <sheetName val="Site_Details"/>
      <sheetName val="Site_Area_Statement"/>
      <sheetName val="Fee_Rate_Summary"/>
      <sheetName val="Debits_as_on_12_04_08"/>
      <sheetName val="M-Book_for_Conc"/>
      <sheetName val="M-Book_for_FW"/>
      <sheetName val="MN_T_B_1"/>
      <sheetName val="717_L&amp;E1"/>
      <sheetName val="717_A1"/>
      <sheetName val="717_IS1"/>
      <sheetName val="ACAD_Finishes1"/>
      <sheetName val="Site_Details1"/>
      <sheetName val="Site_Area_Statement1"/>
      <sheetName val="Fee_Rate_Summary1"/>
      <sheetName val="Debits_as_on_12_04_081"/>
      <sheetName val="M-Book_for_Conc1"/>
      <sheetName val="M-Book_for_FW1"/>
      <sheetName val="MN_T_B_2"/>
      <sheetName val="717_L&amp;E2"/>
      <sheetName val="717_A2"/>
      <sheetName val="717_IS2"/>
      <sheetName val="ACAD_Finishes2"/>
      <sheetName val="Site_Details2"/>
      <sheetName val="Site_Area_Statement2"/>
      <sheetName val="Fee_Rate_Summary2"/>
      <sheetName val="Debits_as_on_12_04_082"/>
      <sheetName val="M-Book_for_Conc2"/>
      <sheetName val="M-Book_for_FW2"/>
      <sheetName val="MN_T_B_3"/>
      <sheetName val="717_L&amp;E3"/>
      <sheetName val="717_A3"/>
      <sheetName val="717_IS3"/>
      <sheetName val="ACAD_Finishes3"/>
      <sheetName val="Site_Details3"/>
      <sheetName val="Site_Area_Statement3"/>
      <sheetName val="Fee_Rate_Summary3"/>
      <sheetName val="Debits_as_on_12_04_083"/>
      <sheetName val="M-Book_for_Conc3"/>
      <sheetName val="M-Book_for_FW3"/>
      <sheetName val="PA-_Consutant_"/>
      <sheetName val="MN_T_B_4"/>
      <sheetName val="717_L&amp;E4"/>
      <sheetName val="717_A4"/>
      <sheetName val="717_IS4"/>
      <sheetName val="ACAD_Finishes4"/>
      <sheetName val="Site_Details4"/>
      <sheetName val="Site_Area_Statement4"/>
      <sheetName val="Fee_Rate_Summary4"/>
      <sheetName val="Debits_as_on_12_04_084"/>
      <sheetName val="M-Book_for_Conc4"/>
      <sheetName val="M-Book_for_FW4"/>
      <sheetName val="PA-_Consutant_1"/>
      <sheetName val="det_est"/>
      <sheetName val="Data"/>
      <sheetName val="CPIPE"/>
      <sheetName val="A1-Continuous"/>
      <sheetName val="VCH-SLC"/>
      <sheetName val="Supplier"/>
      <sheetName val="analysis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-INPUT"/>
      <sheetName val="R-INPUT"/>
      <sheetName val="MAIN INPUT"/>
      <sheetName val="HOTEL"/>
      <sheetName val="REST"/>
      <sheetName val="COMBINED"/>
      <sheetName val="INFLATION"/>
      <sheetName val="CASH FLOW"/>
      <sheetName val="Macros"/>
      <sheetName val="Valuation"/>
      <sheetName val="BUDGET"/>
      <sheetName val="EQUITY"/>
      <sheetName val="SENSITIVITY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TOTAL"/>
      <sheetName val="PROD"/>
      <sheetName val="TOTAL TYPE"/>
      <sheetName val="PROD TYPE"/>
      <sheetName val="CHECK"/>
      <sheetName val="26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perty"/>
      <sheetName val="Occ Rooms"/>
      <sheetName val="Rooms Rev"/>
      <sheetName val="F&amp;B"/>
      <sheetName val="Mkt SPG"/>
      <sheetName val="TMFIR"/>
      <sheetName val="Owners Expense"/>
      <sheetName val="Miscellaneous"/>
      <sheetName val="HotComps2000"/>
      <sheetName val="Capital Input"/>
      <sheetName val="#REF"/>
      <sheetName val="HOTCom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Madhu Villa"/>
    </sheetNames>
    <definedNames>
      <definedName name="Data.Top.Left"/>
    </definedNames>
    <sheetDataSet>
      <sheetData sheetId="0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vestment Cost "/>
      <sheetName val="Mortgage Amortization "/>
      <sheetName val="Asset depreciation"/>
      <sheetName val="5 year Proforma "/>
      <sheetName val="Variables"/>
    </sheetNames>
    <sheetDataSet>
      <sheetData sheetId="0" refreshError="1"/>
      <sheetData sheetId="1" refreshError="1"/>
      <sheetData sheetId="2"/>
      <sheetData sheetId="3" refreshError="1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"/>
      <sheetName val="Oasso"/>
      <sheetName val="Wd"/>
      <sheetName val="Ndcpl"/>
      <sheetName val="Oepl"/>
      <sheetName val="Rsedpl(119)"/>
      <sheetName val="Rsedpl(120)"/>
      <sheetName val="MJ47,48"/>
      <sheetName val="Gupta"/>
      <sheetName val="Ocpl-53"/>
      <sheetName val="Opd"/>
      <sheetName val="Curvature"/>
      <sheetName val="Figures in"/>
      <sheetName val="project ratio"/>
      <sheetName val="Summary"/>
      <sheetName val="ProfRatios"/>
      <sheetName val="CoP  &amp; MoF"/>
      <sheetName val="BalanceSheet"/>
      <sheetName val="Profitability"/>
      <sheetName val="ProjCashFlow"/>
      <sheetName val="Mul-Int"/>
      <sheetName val="int-mulcal"/>
      <sheetName val="Fan-Int"/>
      <sheetName val="Completed"/>
      <sheetName val="OngoingSpas&amp;sea"/>
      <sheetName val="SpasWork"/>
      <sheetName val="Ongoing-mul"/>
      <sheetName val="SpasCost"/>
      <sheetName val="Mul-Work"/>
      <sheetName val="SpasSale"/>
      <sheetName val="MulStatSale"/>
      <sheetName val="FanCost"/>
      <sheetName val="FanSale"/>
      <sheetName val="FanSaleII"/>
      <sheetName val="FanSaleI"/>
      <sheetName val="FanWorkII"/>
      <sheetName val="FanWorkI"/>
      <sheetName val="FAN stat."/>
      <sheetName val="Fantacy PRC"/>
      <sheetName val="PMD"/>
      <sheetName val="CMD"/>
      <sheetName val="Cash Flow - OMPL"/>
      <sheetName val="OMPL"/>
      <sheetName val="Obe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3 (2)"/>
      <sheetName val="RA"/>
      <sheetName val="Formulas"/>
      <sheetName val="Portfolio Summary"/>
      <sheetName val="GBW"/>
      <sheetName val="Set"/>
      <sheetName val="03 (2)"/>
      <sheetName val="Builtup Area"/>
      <sheetName val="Project Budget Worksheet"/>
      <sheetName val="Meas.-Hotel Part"/>
      <sheetName val="Current Bill MB ref"/>
      <sheetName val="PLAN_FEB97"/>
      <sheetName val="OpRes"/>
      <sheetName val="master"/>
      <sheetName val="Income Statements"/>
      <sheetName val="Sheet3 _2_"/>
      <sheetName val="#REF"/>
      <sheetName val="Sheet1"/>
      <sheetName val="IO LIST"/>
      <sheetName val="Fill this out first..."/>
      <sheetName val="ABP inputs"/>
      <sheetName val="Synergy Sales Budget"/>
      <sheetName val="DEPRE"/>
      <sheetName val="BBEuros"/>
      <sheetName val="QoQ Forecast"/>
      <sheetName val="InvoiceList"/>
      <sheetName val="Income &amp; Occupancy Customer"/>
      <sheetName val="RCC,Ret. Wall"/>
      <sheetName val="analysis"/>
      <sheetName val="Calculation (2)"/>
      <sheetName val="JCF"/>
      <sheetName val="Multiple output"/>
      <sheetName val="sheet6"/>
      <sheetName val="유통망계획"/>
      <sheetName val="Headings"/>
      <sheetName val="BOQ T4B"/>
      <sheetName val="Summary"/>
      <sheetName val="노무비"/>
      <sheetName val="F1a-Pile"/>
      <sheetName val="CV"/>
      <sheetName val="ES(Kor)"/>
      <sheetName val="INDIGINEOUS ITEMS "/>
      <sheetName val="fco"/>
      <sheetName val="Material "/>
      <sheetName val="Labour &amp; Plant"/>
      <sheetName val="Lead"/>
      <sheetName val="Main-Material"/>
      <sheetName val="Approved MTD Proj #'s"/>
      <sheetName val="Design"/>
      <sheetName val="BOQ"/>
      <sheetName val=" B3"/>
      <sheetName val=" B1"/>
      <sheetName val="beam-reinft-IIInd floor"/>
      <sheetName val="Load Details-220kV"/>
      <sheetName val="Aladdin Macro1"/>
      <sheetName val="BalSht"/>
      <sheetName val="Acc_10.5"/>
      <sheetName val="Global Assm."/>
      <sheetName val="MN T.B."/>
      <sheetName val="CFForecast detail"/>
      <sheetName val="Site Dev BOQ"/>
      <sheetName val="Break up Sheet"/>
      <sheetName val="TIll_Q_sal"/>
      <sheetName val="tiller"/>
      <sheetName val="Block A - BOQ"/>
      <sheetName val="Vind-BtB"/>
      <sheetName val="CABLE DATA"/>
      <sheetName val="strand"/>
      <sheetName val="Sheet3_(2)"/>
      <sheetName val="ABP_inputs"/>
      <sheetName val="Synergy_Sales_Budget"/>
      <sheetName val="Project_Budget_Worksheet"/>
      <sheetName val="QoQ_Forecast"/>
      <sheetName val="Income_Statements"/>
      <sheetName val="Sheet3__2_"/>
      <sheetName val="Income_&amp;_Occupancy_Customer"/>
      <sheetName val="RCC,Ret__Wall"/>
      <sheetName val="Calculation_(2)"/>
      <sheetName val="Multiple_output"/>
      <sheetName val="Builtup_Area"/>
      <sheetName val="BOQ_T4B"/>
      <sheetName val="INDIGINEOUS_ITEMS_"/>
      <sheetName val="Material_"/>
      <sheetName val="Labour_&amp;_Plant"/>
      <sheetName val="Approved_MTD_Proj_#'s"/>
      <sheetName val="_B3"/>
      <sheetName val="_B1"/>
      <sheetName val="beam-reinft-IIInd_floor"/>
      <sheetName val="Aladdin_Macro1"/>
      <sheetName val="Acc_10_5"/>
      <sheetName val="Global_Assm_"/>
      <sheetName val="MN_T_B_"/>
      <sheetName val="CFForecast_detail"/>
      <sheetName val="Site_Dev_BOQ"/>
      <sheetName val="Break_up_Sheet"/>
      <sheetName val="Load_Details-220kV"/>
      <sheetName val="Block_A_-_BOQ"/>
      <sheetName val="Sheet3_(2)1"/>
      <sheetName val="ABP_inputs1"/>
      <sheetName val="Synergy_Sales_Budget1"/>
      <sheetName val="Project_Budget_Worksheet1"/>
      <sheetName val="QoQ_Forecast1"/>
      <sheetName val="Income_Statements1"/>
      <sheetName val="Sheet3__2_1"/>
      <sheetName val="Income_&amp;_Occupancy_Customer1"/>
      <sheetName val="RCC,Ret__Wall1"/>
      <sheetName val="Calculation_(2)1"/>
      <sheetName val="Multiple_output1"/>
      <sheetName val="Builtup_Area1"/>
      <sheetName val="BOQ_T4B1"/>
      <sheetName val="INDIGINEOUS_ITEMS_1"/>
      <sheetName val="Material_1"/>
      <sheetName val="Labour_&amp;_Plant1"/>
      <sheetName val="Approved_MTD_Proj_#'s1"/>
      <sheetName val="_B31"/>
      <sheetName val="_B11"/>
      <sheetName val="beam-reinft-IIInd_floor1"/>
      <sheetName val="Aladdin_Macro11"/>
      <sheetName val="Acc_10_51"/>
      <sheetName val="Global_Assm_1"/>
      <sheetName val="MN_T_B_1"/>
      <sheetName val="CFForecast_detail1"/>
      <sheetName val="Site_Dev_BOQ1"/>
      <sheetName val="Break_up_Sheet1"/>
      <sheetName val="Load_Details-220kV1"/>
      <sheetName val="Block_A_-_BOQ1"/>
      <sheetName val="Sheet3_(2)2"/>
      <sheetName val="ABP_inputs2"/>
      <sheetName val="Synergy_Sales_Budget2"/>
      <sheetName val="Project_Budget_Worksheet2"/>
      <sheetName val="QoQ_Forecast2"/>
      <sheetName val="Income_Statements2"/>
      <sheetName val="Sheet3__2_2"/>
      <sheetName val="Income_&amp;_Occupancy_Customer2"/>
      <sheetName val="RCC,Ret__Wall2"/>
      <sheetName val="Calculation_(2)2"/>
      <sheetName val="Multiple_output2"/>
      <sheetName val="Builtup_Area2"/>
      <sheetName val="BOQ_T4B2"/>
      <sheetName val="INDIGINEOUS_ITEMS_2"/>
      <sheetName val="Material_2"/>
      <sheetName val="Labour_&amp;_Plant2"/>
      <sheetName val="Approved_MTD_Proj_#'s2"/>
      <sheetName val="_B32"/>
      <sheetName val="_B12"/>
      <sheetName val="beam-reinft-IIInd_floor2"/>
      <sheetName val="Aladdin_Macro12"/>
      <sheetName val="Acc_10_52"/>
      <sheetName val="Global_Assm_2"/>
      <sheetName val="MN_T_B_2"/>
      <sheetName val="CFForecast_detail2"/>
      <sheetName val="Site_Dev_BOQ2"/>
      <sheetName val="Break_up_Sheet2"/>
      <sheetName val="Load_Details-220kV2"/>
      <sheetName val="Block_A_-_BOQ2"/>
      <sheetName val="Sheet3_(2)3"/>
      <sheetName val="ABP_inputs3"/>
      <sheetName val="Synergy_Sales_Budget3"/>
      <sheetName val="Project_Budget_Worksheet3"/>
      <sheetName val="QoQ_Forecast3"/>
      <sheetName val="Income_Statements3"/>
      <sheetName val="Sheet3__2_3"/>
      <sheetName val="Income_&amp;_Occupancy_Customer3"/>
      <sheetName val="RCC,Ret__Wall3"/>
      <sheetName val="Calculation_(2)3"/>
      <sheetName val="Multiple_output3"/>
      <sheetName val="Builtup_Area3"/>
      <sheetName val="BOQ_T4B3"/>
      <sheetName val="INDIGINEOUS_ITEMS_3"/>
      <sheetName val="Material_3"/>
      <sheetName val="Labour_&amp;_Plant3"/>
      <sheetName val="Approved_MTD_Proj_#'s3"/>
      <sheetName val="_B33"/>
      <sheetName val="_B13"/>
      <sheetName val="beam-reinft-IIInd_floor3"/>
      <sheetName val="Aladdin_Macro13"/>
      <sheetName val="Acc_10_53"/>
      <sheetName val="Global_Assm_3"/>
      <sheetName val="MN_T_B_3"/>
      <sheetName val="CFForecast_detail3"/>
      <sheetName val="Site_Dev_BOQ3"/>
      <sheetName val="Break_up_Sheet3"/>
      <sheetName val="Load_Details-220kV3"/>
      <sheetName val="Block_A_-_BOQ3"/>
      <sheetName val="Sheet3_(2)4"/>
      <sheetName val="ABP_inputs4"/>
      <sheetName val="Synergy_Sales_Budget4"/>
      <sheetName val="Project_Budget_Worksheet4"/>
      <sheetName val="QoQ_Forecast4"/>
      <sheetName val="Income_Statements4"/>
      <sheetName val="Sheet3__2_4"/>
      <sheetName val="Income_&amp;_Occupancy_Customer4"/>
      <sheetName val="RCC,Ret__Wall4"/>
      <sheetName val="Calculation_(2)4"/>
      <sheetName val="Multiple_output4"/>
      <sheetName val="Builtup_Area4"/>
      <sheetName val="BOQ_T4B4"/>
      <sheetName val="INDIGINEOUS_ITEMS_4"/>
      <sheetName val="Material_4"/>
      <sheetName val="Labour_&amp;_Plant4"/>
      <sheetName val="Approved_MTD_Proj_#'s4"/>
      <sheetName val="_B34"/>
      <sheetName val="_B14"/>
      <sheetName val="beam-reinft-IIInd_floor4"/>
      <sheetName val="Aladdin_Macro14"/>
      <sheetName val="Acc_10_54"/>
      <sheetName val="Global_Assm_4"/>
      <sheetName val="MN_T_B_4"/>
      <sheetName val="CFForecast_detail4"/>
      <sheetName val="Site_Dev_BOQ4"/>
      <sheetName val="Break_up_Sheet4"/>
      <sheetName val="Load_Details-220kV4"/>
      <sheetName val="Block_A_-_BOQ4"/>
      <sheetName val="download"/>
      <sheetName val="170810-lease tax"/>
      <sheetName val="Rollup Summary"/>
      <sheetName val="Sheet2"/>
      <sheetName val="Depreciation"/>
      <sheetName val="CapitalOutlay"/>
      <sheetName val="Assum"/>
      <sheetName val=" Acc. Sched."/>
      <sheetName val="1st flr"/>
      <sheetName val="Civil Boq"/>
      <sheetName val="Cost_any"/>
      <sheetName val="compu"/>
      <sheetName val="Fin Sum"/>
      <sheetName val="Sensitivity"/>
      <sheetName val="WIng F(Typical)"/>
      <sheetName val="Input"/>
      <sheetName val="Summ"/>
      <sheetName val="Fossil_DCF"/>
      <sheetName val="SOPMA DD"/>
      <sheetName val="Beam at Ground flr lvl(Steel)"/>
      <sheetName val="INDEX"/>
      <sheetName val="AREAS"/>
      <sheetName val="sumary"/>
      <sheetName val="1st -vpd"/>
      <sheetName val="Inputs"/>
      <sheetName val="Legal Risk Analysis"/>
      <sheetName val="Data"/>
      <sheetName val="Variables_x"/>
      <sheetName val="Variables"/>
      <sheetName val="Architectural Summary"/>
      <sheetName val="TB_FOR_MIS"/>
      <sheetName val="Area"/>
      <sheetName val="TB FOR MIS"/>
      <sheetName val="INPUT SHEET"/>
      <sheetName val="Hot"/>
      <sheetName val="Assumptions"/>
      <sheetName val="Mico"/>
      <sheetName val="EBITDA"/>
      <sheetName val="IMPORT T12"/>
      <sheetName val="van khuon"/>
      <sheetName val="Names"/>
      <sheetName val="Introduction"/>
      <sheetName val="IDC macro"/>
      <sheetName val="SALE"/>
      <sheetName val="March Analysts"/>
      <sheetName val="SCH-E-1"/>
      <sheetName val="BIPR"/>
      <sheetName val="BPCA"/>
      <sheetName val="BBRS"/>
      <sheetName val="KPM DT"/>
      <sheetName val="F"/>
      <sheetName val="EXHIBIT&quot; T&quot;"/>
      <sheetName val="Turnover"/>
      <sheetName val="Non-Factory"/>
      <sheetName val="Publicbuilding"/>
      <sheetName val="extra work elec bill "/>
      <sheetName val="RCC Rates"/>
      <sheetName val="conc-foot-gradeslab"/>
      <sheetName val="Material List "/>
      <sheetName val="Master list"/>
      <sheetName val="Labour List"/>
      <sheetName val="Material List"/>
      <sheetName val="Labor abs-NMR"/>
      <sheetName val="PLGroupings"/>
      <sheetName val="Results"/>
      <sheetName val="Rates"/>
      <sheetName val="SCHEDULE"/>
      <sheetName val="Database"/>
      <sheetName val="schedule nos"/>
      <sheetName val="WT-LIST"/>
      <sheetName val="Material"/>
      <sheetName val="NEW-IDs Fun &amp; Group"/>
      <sheetName val="XZLC003_PART1"/>
      <sheetName val="q-details"/>
      <sheetName val="final abstract"/>
      <sheetName val="Rate analysis"/>
      <sheetName val="02"/>
      <sheetName val="03"/>
      <sheetName val="04"/>
      <sheetName val="01"/>
      <sheetName val="sept-plan"/>
      <sheetName val="Occ"/>
      <sheetName val="Demand"/>
      <sheetName val="Ref"/>
      <sheetName val="Main Sheet (MTD)"/>
      <sheetName val="Consl Daily Report"/>
      <sheetName val="Preside"/>
      <sheetName val="balance sheet"/>
      <sheetName val="classes"/>
      <sheetName val="IT Block"/>
      <sheetName val="Location CODE"/>
      <sheetName val="Location TYPE"/>
      <sheetName val="sub class"/>
      <sheetName val=" sub Loc "/>
      <sheetName val="Company"/>
      <sheetName val="LBO"/>
      <sheetName val="EDS  Bestshore Migration"/>
      <sheetName val="NewCo"/>
      <sheetName val="Summary Excise"/>
      <sheetName val="Grouping Master"/>
      <sheetName val="LISTS"/>
      <sheetName val="02022005"/>
      <sheetName val="16022005"/>
      <sheetName val="05012005"/>
      <sheetName val="19012005"/>
      <sheetName val="02032005"/>
      <sheetName val="16032005"/>
      <sheetName val="30032005"/>
      <sheetName val="van_khuon"/>
      <sheetName val="IDC_macro"/>
      <sheetName val="Portfolio_Summary"/>
      <sheetName val="Current_Bill_MB_ref"/>
      <sheetName val="Meas_-Hotel_Part"/>
      <sheetName val="Fin_Sum"/>
      <sheetName val="BS"/>
      <sheetName val="Other BS Sch 5-9"/>
      <sheetName val="Excess Calc"/>
      <sheetName val="RES-PLANNING"/>
      <sheetName val="10. &amp; 11. Rate Code &amp; BQ"/>
      <sheetName val="Code"/>
      <sheetName val="new_data"/>
      <sheetName val="earnmodl"/>
      <sheetName val="Dom Cell (IS)"/>
      <sheetName val="RNT"/>
      <sheetName val="Combi"/>
      <sheetName val="FlashMgtMo"/>
      <sheetName val="FlashMgtYTD"/>
      <sheetName val="QoQ In Lakhs"/>
      <sheetName val="Main workings"/>
      <sheetName val="GENERAL2"/>
      <sheetName val="P &amp; L"/>
      <sheetName val="YTD"/>
      <sheetName val="Pay_Sep06"/>
      <sheetName val="Balance Sheet "/>
      <sheetName val="Master Price List"/>
      <sheetName val="reference"/>
      <sheetName val="vb 9&amp;10"/>
      <sheetName val="AOR"/>
      <sheetName val="Factor_Sheet"/>
      <sheetName val="MASTER_RATE ANALYSIS"/>
      <sheetName val="Valuation - block 2"/>
      <sheetName val="International"/>
      <sheetName val="Internet"/>
      <sheetName val="Base Assumptions"/>
      <sheetName val="FITZ MORT 94"/>
      <sheetName val="Goldberg Portfolio Combined"/>
      <sheetName val="Intaccrual"/>
      <sheetName val="SBU"/>
      <sheetName val="GenAssump"/>
      <sheetName val="TB"/>
      <sheetName val="A-Mum"/>
      <sheetName val="ras"/>
      <sheetName val="BKCSTOCKVAL"/>
      <sheetName val="MAHSTOCKVAL"/>
      <sheetName val="Portfolio_Summary1"/>
      <sheetName val="Current_Bill_MB_ref1"/>
      <sheetName val="Meas_-Hotel_Part1"/>
      <sheetName val="Quotation"/>
      <sheetName val="RCC_Ret_ Wall"/>
      <sheetName val="IMPORT_T12"/>
      <sheetName val="KPM_DT"/>
      <sheetName val="Task"/>
      <sheetName val="M-2 Adjusted"/>
      <sheetName val="OpTrack"/>
      <sheetName val="DET0900"/>
      <sheetName val="CashFlow"/>
      <sheetName val="Theatre mgmt cont"/>
      <sheetName val="Training Deposits coding"/>
      <sheetName val="CARO"/>
      <sheetName val="Params"/>
    </sheetNames>
    <sheetDataSet>
      <sheetData sheetId="0" refreshError="1">
        <row r="65">
          <cell r="A65" t="str">
            <v>(II)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>
        <row r="65">
          <cell r="A65" t="str">
            <v>(II)</v>
          </cell>
        </row>
      </sheetData>
      <sheetData sheetId="109">
        <row r="65">
          <cell r="A65" t="str">
            <v>(II)</v>
          </cell>
        </row>
      </sheetData>
      <sheetData sheetId="110">
        <row r="65">
          <cell r="A65" t="str">
            <v>(II)</v>
          </cell>
        </row>
      </sheetData>
      <sheetData sheetId="111">
        <row r="65">
          <cell r="A65" t="str">
            <v>(II)</v>
          </cell>
        </row>
      </sheetData>
      <sheetData sheetId="112">
        <row r="65">
          <cell r="A65" t="str">
            <v>(II)</v>
          </cell>
        </row>
      </sheetData>
      <sheetData sheetId="113">
        <row r="65">
          <cell r="A65" t="str">
            <v>(II)</v>
          </cell>
        </row>
      </sheetData>
      <sheetData sheetId="114">
        <row r="65">
          <cell r="A65" t="str">
            <v>(II)</v>
          </cell>
        </row>
      </sheetData>
      <sheetData sheetId="115">
        <row r="65">
          <cell r="A65" t="str">
            <v>(II)</v>
          </cell>
        </row>
      </sheetData>
      <sheetData sheetId="116">
        <row r="65">
          <cell r="A65" t="str">
            <v>(II)</v>
          </cell>
        </row>
      </sheetData>
      <sheetData sheetId="117">
        <row r="65">
          <cell r="A65" t="str">
            <v>(II)</v>
          </cell>
        </row>
      </sheetData>
      <sheetData sheetId="118">
        <row r="65">
          <cell r="A65" t="str">
            <v>(II)</v>
          </cell>
        </row>
      </sheetData>
      <sheetData sheetId="119">
        <row r="65">
          <cell r="A65" t="str">
            <v>(II)</v>
          </cell>
        </row>
      </sheetData>
      <sheetData sheetId="120">
        <row r="65">
          <cell r="A65" t="str">
            <v>(II)</v>
          </cell>
        </row>
      </sheetData>
      <sheetData sheetId="121">
        <row r="65">
          <cell r="A65" t="str">
            <v>(II)</v>
          </cell>
        </row>
      </sheetData>
      <sheetData sheetId="122">
        <row r="65">
          <cell r="A65" t="str">
            <v>(II)</v>
          </cell>
        </row>
      </sheetData>
      <sheetData sheetId="123">
        <row r="65">
          <cell r="A65" t="str">
            <v>(II)</v>
          </cell>
        </row>
      </sheetData>
      <sheetData sheetId="124">
        <row r="65">
          <cell r="A65" t="str">
            <v>(II)</v>
          </cell>
        </row>
      </sheetData>
      <sheetData sheetId="125">
        <row r="65">
          <cell r="A65" t="str">
            <v>(II)</v>
          </cell>
        </row>
      </sheetData>
      <sheetData sheetId="126">
        <row r="65">
          <cell r="A65" t="str">
            <v>(II)</v>
          </cell>
        </row>
      </sheetData>
      <sheetData sheetId="127">
        <row r="65">
          <cell r="A65" t="str">
            <v>(II)</v>
          </cell>
        </row>
      </sheetData>
      <sheetData sheetId="128">
        <row r="65">
          <cell r="A65" t="str">
            <v>(II)</v>
          </cell>
        </row>
      </sheetData>
      <sheetData sheetId="129">
        <row r="65">
          <cell r="A65" t="str">
            <v>(II)</v>
          </cell>
        </row>
      </sheetData>
      <sheetData sheetId="130">
        <row r="65">
          <cell r="A65" t="str">
            <v>(II)</v>
          </cell>
        </row>
      </sheetData>
      <sheetData sheetId="131">
        <row r="65">
          <cell r="A65" t="str">
            <v>(II)</v>
          </cell>
        </row>
      </sheetData>
      <sheetData sheetId="132">
        <row r="65">
          <cell r="A65" t="str">
            <v>(II)</v>
          </cell>
        </row>
      </sheetData>
      <sheetData sheetId="133">
        <row r="65">
          <cell r="A65" t="str">
            <v>(II)</v>
          </cell>
        </row>
      </sheetData>
      <sheetData sheetId="134">
        <row r="65">
          <cell r="A65" t="str">
            <v>(II)</v>
          </cell>
        </row>
      </sheetData>
      <sheetData sheetId="135">
        <row r="65">
          <cell r="A65" t="str">
            <v>(II)</v>
          </cell>
        </row>
      </sheetData>
      <sheetData sheetId="136">
        <row r="65">
          <cell r="A65" t="str">
            <v>(II)</v>
          </cell>
        </row>
      </sheetData>
      <sheetData sheetId="137">
        <row r="65">
          <cell r="A65" t="str">
            <v>(II)</v>
          </cell>
        </row>
      </sheetData>
      <sheetData sheetId="138">
        <row r="65">
          <cell r="A65" t="str">
            <v>(II)</v>
          </cell>
        </row>
      </sheetData>
      <sheetData sheetId="139">
        <row r="65">
          <cell r="A65" t="str">
            <v>(II)</v>
          </cell>
        </row>
      </sheetData>
      <sheetData sheetId="140">
        <row r="65">
          <cell r="A65" t="str">
            <v>(II)</v>
          </cell>
        </row>
      </sheetData>
      <sheetData sheetId="141">
        <row r="65">
          <cell r="A65" t="str">
            <v>(II)</v>
          </cell>
        </row>
      </sheetData>
      <sheetData sheetId="142">
        <row r="65">
          <cell r="A65" t="str">
            <v>(II)</v>
          </cell>
        </row>
      </sheetData>
      <sheetData sheetId="143">
        <row r="65">
          <cell r="A65" t="str">
            <v>(II)</v>
          </cell>
        </row>
      </sheetData>
      <sheetData sheetId="144">
        <row r="65">
          <cell r="A65" t="str">
            <v>(II)</v>
          </cell>
        </row>
      </sheetData>
      <sheetData sheetId="145">
        <row r="65">
          <cell r="A65" t="str">
            <v>(II)</v>
          </cell>
        </row>
      </sheetData>
      <sheetData sheetId="146">
        <row r="65">
          <cell r="A65" t="str">
            <v>(II)</v>
          </cell>
        </row>
      </sheetData>
      <sheetData sheetId="147">
        <row r="65">
          <cell r="A65" t="str">
            <v>(II)</v>
          </cell>
        </row>
      </sheetData>
      <sheetData sheetId="148">
        <row r="65">
          <cell r="A65" t="str">
            <v>(II)</v>
          </cell>
        </row>
      </sheetData>
      <sheetData sheetId="149">
        <row r="65">
          <cell r="A65" t="str">
            <v>(II)</v>
          </cell>
        </row>
      </sheetData>
      <sheetData sheetId="150">
        <row r="65">
          <cell r="A65" t="str">
            <v>(II)</v>
          </cell>
        </row>
      </sheetData>
      <sheetData sheetId="151">
        <row r="65">
          <cell r="A65" t="str">
            <v>(II)</v>
          </cell>
        </row>
      </sheetData>
      <sheetData sheetId="152">
        <row r="65">
          <cell r="A65" t="str">
            <v>(II)</v>
          </cell>
        </row>
      </sheetData>
      <sheetData sheetId="153">
        <row r="65">
          <cell r="A65" t="str">
            <v>(II)</v>
          </cell>
        </row>
      </sheetData>
      <sheetData sheetId="154">
        <row r="65">
          <cell r="A65" t="str">
            <v>(II)</v>
          </cell>
        </row>
      </sheetData>
      <sheetData sheetId="155">
        <row r="65">
          <cell r="A65" t="str">
            <v>(II)</v>
          </cell>
        </row>
      </sheetData>
      <sheetData sheetId="156">
        <row r="65">
          <cell r="A65" t="str">
            <v>(II)</v>
          </cell>
        </row>
      </sheetData>
      <sheetData sheetId="157">
        <row r="65">
          <cell r="A65" t="str">
            <v>(II)</v>
          </cell>
        </row>
      </sheetData>
      <sheetData sheetId="158">
        <row r="65">
          <cell r="A65" t="str">
            <v>(II)</v>
          </cell>
        </row>
      </sheetData>
      <sheetData sheetId="159">
        <row r="65">
          <cell r="A65" t="str">
            <v>(II)</v>
          </cell>
        </row>
      </sheetData>
      <sheetData sheetId="160">
        <row r="65">
          <cell r="A65" t="str">
            <v>(II)</v>
          </cell>
        </row>
      </sheetData>
      <sheetData sheetId="161">
        <row r="65">
          <cell r="A65" t="str">
            <v>(II)</v>
          </cell>
        </row>
      </sheetData>
      <sheetData sheetId="162">
        <row r="65">
          <cell r="A65" t="str">
            <v>(II)</v>
          </cell>
        </row>
      </sheetData>
      <sheetData sheetId="163">
        <row r="65">
          <cell r="A65" t="str">
            <v>(II)</v>
          </cell>
        </row>
      </sheetData>
      <sheetData sheetId="164">
        <row r="65">
          <cell r="A65" t="str">
            <v>(II)</v>
          </cell>
        </row>
      </sheetData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/>
      <sheetData sheetId="295"/>
      <sheetData sheetId="296"/>
      <sheetData sheetId="297"/>
      <sheetData sheetId="298"/>
      <sheetData sheetId="299"/>
      <sheetData sheetId="300" refreshError="1"/>
      <sheetData sheetId="301" refreshError="1"/>
      <sheetData sheetId="302" refreshError="1"/>
      <sheetData sheetId="303"/>
      <sheetData sheetId="304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/>
      <sheetData sheetId="367"/>
      <sheetData sheetId="368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34217-5D4D-4F97-999D-F4EA9F727BAF}">
  <sheetPr>
    <pageSetUpPr fitToPage="1"/>
  </sheetPr>
  <dimension ref="A1:L40"/>
  <sheetViews>
    <sheetView tabSelected="1" workbookViewId="0">
      <selection activeCell="H20" sqref="H20"/>
    </sheetView>
  </sheetViews>
  <sheetFormatPr defaultRowHeight="15" x14ac:dyDescent="0.25"/>
  <cols>
    <col min="1" max="1" width="61.28515625" style="5" bestFit="1" customWidth="1"/>
    <col min="2" max="2" width="13.7109375" customWidth="1"/>
    <col min="3" max="3" width="15.28515625" customWidth="1"/>
    <col min="4" max="4" width="14.7109375" customWidth="1"/>
    <col min="5" max="5" width="14.42578125" style="21" customWidth="1"/>
    <col min="6" max="6" width="13.140625" style="21" bestFit="1" customWidth="1"/>
    <col min="7" max="7" width="13.140625" style="21" customWidth="1"/>
    <col min="8" max="9" width="12.7109375" style="21" bestFit="1" customWidth="1"/>
    <col min="10" max="10" width="41.85546875" customWidth="1"/>
    <col min="11" max="11" width="39.5703125" bestFit="1" customWidth="1"/>
    <col min="12" max="12" width="22.7109375" bestFit="1" customWidth="1"/>
    <col min="255" max="255" width="4" bestFit="1" customWidth="1"/>
    <col min="256" max="256" width="51.85546875" bestFit="1" customWidth="1"/>
    <col min="257" max="257" width="16.140625" bestFit="1" customWidth="1"/>
    <col min="258" max="258" width="11.42578125" bestFit="1" customWidth="1"/>
    <col min="259" max="259" width="16" bestFit="1" customWidth="1"/>
    <col min="511" max="511" width="4" bestFit="1" customWidth="1"/>
    <col min="512" max="512" width="51.85546875" bestFit="1" customWidth="1"/>
    <col min="513" max="513" width="16.140625" bestFit="1" customWidth="1"/>
    <col min="514" max="514" width="11.42578125" bestFit="1" customWidth="1"/>
    <col min="515" max="515" width="16" bestFit="1" customWidth="1"/>
    <col min="767" max="767" width="4" bestFit="1" customWidth="1"/>
    <col min="768" max="768" width="51.85546875" bestFit="1" customWidth="1"/>
    <col min="769" max="769" width="16.140625" bestFit="1" customWidth="1"/>
    <col min="770" max="770" width="11.42578125" bestFit="1" customWidth="1"/>
    <col min="771" max="771" width="16" bestFit="1" customWidth="1"/>
    <col min="1023" max="1023" width="4" bestFit="1" customWidth="1"/>
    <col min="1024" max="1024" width="51.85546875" bestFit="1" customWidth="1"/>
    <col min="1025" max="1025" width="16.140625" bestFit="1" customWidth="1"/>
    <col min="1026" max="1026" width="11.42578125" bestFit="1" customWidth="1"/>
    <col min="1027" max="1027" width="16" bestFit="1" customWidth="1"/>
    <col min="1279" max="1279" width="4" bestFit="1" customWidth="1"/>
    <col min="1280" max="1280" width="51.85546875" bestFit="1" customWidth="1"/>
    <col min="1281" max="1281" width="16.140625" bestFit="1" customWidth="1"/>
    <col min="1282" max="1282" width="11.42578125" bestFit="1" customWidth="1"/>
    <col min="1283" max="1283" width="16" bestFit="1" customWidth="1"/>
    <col min="1535" max="1535" width="4" bestFit="1" customWidth="1"/>
    <col min="1536" max="1536" width="51.85546875" bestFit="1" customWidth="1"/>
    <col min="1537" max="1537" width="16.140625" bestFit="1" customWidth="1"/>
    <col min="1538" max="1538" width="11.42578125" bestFit="1" customWidth="1"/>
    <col min="1539" max="1539" width="16" bestFit="1" customWidth="1"/>
    <col min="1791" max="1791" width="4" bestFit="1" customWidth="1"/>
    <col min="1792" max="1792" width="51.85546875" bestFit="1" customWidth="1"/>
    <col min="1793" max="1793" width="16.140625" bestFit="1" customWidth="1"/>
    <col min="1794" max="1794" width="11.42578125" bestFit="1" customWidth="1"/>
    <col min="1795" max="1795" width="16" bestFit="1" customWidth="1"/>
    <col min="2047" max="2047" width="4" bestFit="1" customWidth="1"/>
    <col min="2048" max="2048" width="51.85546875" bestFit="1" customWidth="1"/>
    <col min="2049" max="2049" width="16.140625" bestFit="1" customWidth="1"/>
    <col min="2050" max="2050" width="11.42578125" bestFit="1" customWidth="1"/>
    <col min="2051" max="2051" width="16" bestFit="1" customWidth="1"/>
    <col min="2303" max="2303" width="4" bestFit="1" customWidth="1"/>
    <col min="2304" max="2304" width="51.85546875" bestFit="1" customWidth="1"/>
    <col min="2305" max="2305" width="16.140625" bestFit="1" customWidth="1"/>
    <col min="2306" max="2306" width="11.42578125" bestFit="1" customWidth="1"/>
    <col min="2307" max="2307" width="16" bestFit="1" customWidth="1"/>
    <col min="2559" max="2559" width="4" bestFit="1" customWidth="1"/>
    <col min="2560" max="2560" width="51.85546875" bestFit="1" customWidth="1"/>
    <col min="2561" max="2561" width="16.140625" bestFit="1" customWidth="1"/>
    <col min="2562" max="2562" width="11.42578125" bestFit="1" customWidth="1"/>
    <col min="2563" max="2563" width="16" bestFit="1" customWidth="1"/>
    <col min="2815" max="2815" width="4" bestFit="1" customWidth="1"/>
    <col min="2816" max="2816" width="51.85546875" bestFit="1" customWidth="1"/>
    <col min="2817" max="2817" width="16.140625" bestFit="1" customWidth="1"/>
    <col min="2818" max="2818" width="11.42578125" bestFit="1" customWidth="1"/>
    <col min="2819" max="2819" width="16" bestFit="1" customWidth="1"/>
    <col min="3071" max="3071" width="4" bestFit="1" customWidth="1"/>
    <col min="3072" max="3072" width="51.85546875" bestFit="1" customWidth="1"/>
    <col min="3073" max="3073" width="16.140625" bestFit="1" customWidth="1"/>
    <col min="3074" max="3074" width="11.42578125" bestFit="1" customWidth="1"/>
    <col min="3075" max="3075" width="16" bestFit="1" customWidth="1"/>
    <col min="3327" max="3327" width="4" bestFit="1" customWidth="1"/>
    <col min="3328" max="3328" width="51.85546875" bestFit="1" customWidth="1"/>
    <col min="3329" max="3329" width="16.140625" bestFit="1" customWidth="1"/>
    <col min="3330" max="3330" width="11.42578125" bestFit="1" customWidth="1"/>
    <col min="3331" max="3331" width="16" bestFit="1" customWidth="1"/>
    <col min="3583" max="3583" width="4" bestFit="1" customWidth="1"/>
    <col min="3584" max="3584" width="51.85546875" bestFit="1" customWidth="1"/>
    <col min="3585" max="3585" width="16.140625" bestFit="1" customWidth="1"/>
    <col min="3586" max="3586" width="11.42578125" bestFit="1" customWidth="1"/>
    <col min="3587" max="3587" width="16" bestFit="1" customWidth="1"/>
    <col min="3839" max="3839" width="4" bestFit="1" customWidth="1"/>
    <col min="3840" max="3840" width="51.85546875" bestFit="1" customWidth="1"/>
    <col min="3841" max="3841" width="16.140625" bestFit="1" customWidth="1"/>
    <col min="3842" max="3842" width="11.42578125" bestFit="1" customWidth="1"/>
    <col min="3843" max="3843" width="16" bestFit="1" customWidth="1"/>
    <col min="4095" max="4095" width="4" bestFit="1" customWidth="1"/>
    <col min="4096" max="4096" width="51.85546875" bestFit="1" customWidth="1"/>
    <col min="4097" max="4097" width="16.140625" bestFit="1" customWidth="1"/>
    <col min="4098" max="4098" width="11.42578125" bestFit="1" customWidth="1"/>
    <col min="4099" max="4099" width="16" bestFit="1" customWidth="1"/>
    <col min="4351" max="4351" width="4" bestFit="1" customWidth="1"/>
    <col min="4352" max="4352" width="51.85546875" bestFit="1" customWidth="1"/>
    <col min="4353" max="4353" width="16.140625" bestFit="1" customWidth="1"/>
    <col min="4354" max="4354" width="11.42578125" bestFit="1" customWidth="1"/>
    <col min="4355" max="4355" width="16" bestFit="1" customWidth="1"/>
    <col min="4607" max="4607" width="4" bestFit="1" customWidth="1"/>
    <col min="4608" max="4608" width="51.85546875" bestFit="1" customWidth="1"/>
    <col min="4609" max="4609" width="16.140625" bestFit="1" customWidth="1"/>
    <col min="4610" max="4610" width="11.42578125" bestFit="1" customWidth="1"/>
    <col min="4611" max="4611" width="16" bestFit="1" customWidth="1"/>
    <col min="4863" max="4863" width="4" bestFit="1" customWidth="1"/>
    <col min="4864" max="4864" width="51.85546875" bestFit="1" customWidth="1"/>
    <col min="4865" max="4865" width="16.140625" bestFit="1" customWidth="1"/>
    <col min="4866" max="4866" width="11.42578125" bestFit="1" customWidth="1"/>
    <col min="4867" max="4867" width="16" bestFit="1" customWidth="1"/>
    <col min="5119" max="5119" width="4" bestFit="1" customWidth="1"/>
    <col min="5120" max="5120" width="51.85546875" bestFit="1" customWidth="1"/>
    <col min="5121" max="5121" width="16.140625" bestFit="1" customWidth="1"/>
    <col min="5122" max="5122" width="11.42578125" bestFit="1" customWidth="1"/>
    <col min="5123" max="5123" width="16" bestFit="1" customWidth="1"/>
    <col min="5375" max="5375" width="4" bestFit="1" customWidth="1"/>
    <col min="5376" max="5376" width="51.85546875" bestFit="1" customWidth="1"/>
    <col min="5377" max="5377" width="16.140625" bestFit="1" customWidth="1"/>
    <col min="5378" max="5378" width="11.42578125" bestFit="1" customWidth="1"/>
    <col min="5379" max="5379" width="16" bestFit="1" customWidth="1"/>
    <col min="5631" max="5631" width="4" bestFit="1" customWidth="1"/>
    <col min="5632" max="5632" width="51.85546875" bestFit="1" customWidth="1"/>
    <col min="5633" max="5633" width="16.140625" bestFit="1" customWidth="1"/>
    <col min="5634" max="5634" width="11.42578125" bestFit="1" customWidth="1"/>
    <col min="5635" max="5635" width="16" bestFit="1" customWidth="1"/>
    <col min="5887" max="5887" width="4" bestFit="1" customWidth="1"/>
    <col min="5888" max="5888" width="51.85546875" bestFit="1" customWidth="1"/>
    <col min="5889" max="5889" width="16.140625" bestFit="1" customWidth="1"/>
    <col min="5890" max="5890" width="11.42578125" bestFit="1" customWidth="1"/>
    <col min="5891" max="5891" width="16" bestFit="1" customWidth="1"/>
    <col min="6143" max="6143" width="4" bestFit="1" customWidth="1"/>
    <col min="6144" max="6144" width="51.85546875" bestFit="1" customWidth="1"/>
    <col min="6145" max="6145" width="16.140625" bestFit="1" customWidth="1"/>
    <col min="6146" max="6146" width="11.42578125" bestFit="1" customWidth="1"/>
    <col min="6147" max="6147" width="16" bestFit="1" customWidth="1"/>
    <col min="6399" max="6399" width="4" bestFit="1" customWidth="1"/>
    <col min="6400" max="6400" width="51.85546875" bestFit="1" customWidth="1"/>
    <col min="6401" max="6401" width="16.140625" bestFit="1" customWidth="1"/>
    <col min="6402" max="6402" width="11.42578125" bestFit="1" customWidth="1"/>
    <col min="6403" max="6403" width="16" bestFit="1" customWidth="1"/>
    <col min="6655" max="6655" width="4" bestFit="1" customWidth="1"/>
    <col min="6656" max="6656" width="51.85546875" bestFit="1" customWidth="1"/>
    <col min="6657" max="6657" width="16.140625" bestFit="1" customWidth="1"/>
    <col min="6658" max="6658" width="11.42578125" bestFit="1" customWidth="1"/>
    <col min="6659" max="6659" width="16" bestFit="1" customWidth="1"/>
    <col min="6911" max="6911" width="4" bestFit="1" customWidth="1"/>
    <col min="6912" max="6912" width="51.85546875" bestFit="1" customWidth="1"/>
    <col min="6913" max="6913" width="16.140625" bestFit="1" customWidth="1"/>
    <col min="6914" max="6914" width="11.42578125" bestFit="1" customWidth="1"/>
    <col min="6915" max="6915" width="16" bestFit="1" customWidth="1"/>
    <col min="7167" max="7167" width="4" bestFit="1" customWidth="1"/>
    <col min="7168" max="7168" width="51.85546875" bestFit="1" customWidth="1"/>
    <col min="7169" max="7169" width="16.140625" bestFit="1" customWidth="1"/>
    <col min="7170" max="7170" width="11.42578125" bestFit="1" customWidth="1"/>
    <col min="7171" max="7171" width="16" bestFit="1" customWidth="1"/>
    <col min="7423" max="7423" width="4" bestFit="1" customWidth="1"/>
    <col min="7424" max="7424" width="51.85546875" bestFit="1" customWidth="1"/>
    <col min="7425" max="7425" width="16.140625" bestFit="1" customWidth="1"/>
    <col min="7426" max="7426" width="11.42578125" bestFit="1" customWidth="1"/>
    <col min="7427" max="7427" width="16" bestFit="1" customWidth="1"/>
    <col min="7679" max="7679" width="4" bestFit="1" customWidth="1"/>
    <col min="7680" max="7680" width="51.85546875" bestFit="1" customWidth="1"/>
    <col min="7681" max="7681" width="16.140625" bestFit="1" customWidth="1"/>
    <col min="7682" max="7682" width="11.42578125" bestFit="1" customWidth="1"/>
    <col min="7683" max="7683" width="16" bestFit="1" customWidth="1"/>
    <col min="7935" max="7935" width="4" bestFit="1" customWidth="1"/>
    <col min="7936" max="7936" width="51.85546875" bestFit="1" customWidth="1"/>
    <col min="7937" max="7937" width="16.140625" bestFit="1" customWidth="1"/>
    <col min="7938" max="7938" width="11.42578125" bestFit="1" customWidth="1"/>
    <col min="7939" max="7939" width="16" bestFit="1" customWidth="1"/>
    <col min="8191" max="8191" width="4" bestFit="1" customWidth="1"/>
    <col min="8192" max="8192" width="51.85546875" bestFit="1" customWidth="1"/>
    <col min="8193" max="8193" width="16.140625" bestFit="1" customWidth="1"/>
    <col min="8194" max="8194" width="11.42578125" bestFit="1" customWidth="1"/>
    <col min="8195" max="8195" width="16" bestFit="1" customWidth="1"/>
    <col min="8447" max="8447" width="4" bestFit="1" customWidth="1"/>
    <col min="8448" max="8448" width="51.85546875" bestFit="1" customWidth="1"/>
    <col min="8449" max="8449" width="16.140625" bestFit="1" customWidth="1"/>
    <col min="8450" max="8450" width="11.42578125" bestFit="1" customWidth="1"/>
    <col min="8451" max="8451" width="16" bestFit="1" customWidth="1"/>
    <col min="8703" max="8703" width="4" bestFit="1" customWidth="1"/>
    <col min="8704" max="8704" width="51.85546875" bestFit="1" customWidth="1"/>
    <col min="8705" max="8705" width="16.140625" bestFit="1" customWidth="1"/>
    <col min="8706" max="8706" width="11.42578125" bestFit="1" customWidth="1"/>
    <col min="8707" max="8707" width="16" bestFit="1" customWidth="1"/>
    <col min="8959" max="8959" width="4" bestFit="1" customWidth="1"/>
    <col min="8960" max="8960" width="51.85546875" bestFit="1" customWidth="1"/>
    <col min="8961" max="8961" width="16.140625" bestFit="1" customWidth="1"/>
    <col min="8962" max="8962" width="11.42578125" bestFit="1" customWidth="1"/>
    <col min="8963" max="8963" width="16" bestFit="1" customWidth="1"/>
    <col min="9215" max="9215" width="4" bestFit="1" customWidth="1"/>
    <col min="9216" max="9216" width="51.85546875" bestFit="1" customWidth="1"/>
    <col min="9217" max="9217" width="16.140625" bestFit="1" customWidth="1"/>
    <col min="9218" max="9218" width="11.42578125" bestFit="1" customWidth="1"/>
    <col min="9219" max="9219" width="16" bestFit="1" customWidth="1"/>
    <col min="9471" max="9471" width="4" bestFit="1" customWidth="1"/>
    <col min="9472" max="9472" width="51.85546875" bestFit="1" customWidth="1"/>
    <col min="9473" max="9473" width="16.140625" bestFit="1" customWidth="1"/>
    <col min="9474" max="9474" width="11.42578125" bestFit="1" customWidth="1"/>
    <col min="9475" max="9475" width="16" bestFit="1" customWidth="1"/>
    <col min="9727" max="9727" width="4" bestFit="1" customWidth="1"/>
    <col min="9728" max="9728" width="51.85546875" bestFit="1" customWidth="1"/>
    <col min="9729" max="9729" width="16.140625" bestFit="1" customWidth="1"/>
    <col min="9730" max="9730" width="11.42578125" bestFit="1" customWidth="1"/>
    <col min="9731" max="9731" width="16" bestFit="1" customWidth="1"/>
    <col min="9983" max="9983" width="4" bestFit="1" customWidth="1"/>
    <col min="9984" max="9984" width="51.85546875" bestFit="1" customWidth="1"/>
    <col min="9985" max="9985" width="16.140625" bestFit="1" customWidth="1"/>
    <col min="9986" max="9986" width="11.42578125" bestFit="1" customWidth="1"/>
    <col min="9987" max="9987" width="16" bestFit="1" customWidth="1"/>
    <col min="10239" max="10239" width="4" bestFit="1" customWidth="1"/>
    <col min="10240" max="10240" width="51.85546875" bestFit="1" customWidth="1"/>
    <col min="10241" max="10241" width="16.140625" bestFit="1" customWidth="1"/>
    <col min="10242" max="10242" width="11.42578125" bestFit="1" customWidth="1"/>
    <col min="10243" max="10243" width="16" bestFit="1" customWidth="1"/>
    <col min="10495" max="10495" width="4" bestFit="1" customWidth="1"/>
    <col min="10496" max="10496" width="51.85546875" bestFit="1" customWidth="1"/>
    <col min="10497" max="10497" width="16.140625" bestFit="1" customWidth="1"/>
    <col min="10498" max="10498" width="11.42578125" bestFit="1" customWidth="1"/>
    <col min="10499" max="10499" width="16" bestFit="1" customWidth="1"/>
    <col min="10751" max="10751" width="4" bestFit="1" customWidth="1"/>
    <col min="10752" max="10752" width="51.85546875" bestFit="1" customWidth="1"/>
    <col min="10753" max="10753" width="16.140625" bestFit="1" customWidth="1"/>
    <col min="10754" max="10754" width="11.42578125" bestFit="1" customWidth="1"/>
    <col min="10755" max="10755" width="16" bestFit="1" customWidth="1"/>
    <col min="11007" max="11007" width="4" bestFit="1" customWidth="1"/>
    <col min="11008" max="11008" width="51.85546875" bestFit="1" customWidth="1"/>
    <col min="11009" max="11009" width="16.140625" bestFit="1" customWidth="1"/>
    <col min="11010" max="11010" width="11.42578125" bestFit="1" customWidth="1"/>
    <col min="11011" max="11011" width="16" bestFit="1" customWidth="1"/>
    <col min="11263" max="11263" width="4" bestFit="1" customWidth="1"/>
    <col min="11264" max="11264" width="51.85546875" bestFit="1" customWidth="1"/>
    <col min="11265" max="11265" width="16.140625" bestFit="1" customWidth="1"/>
    <col min="11266" max="11266" width="11.42578125" bestFit="1" customWidth="1"/>
    <col min="11267" max="11267" width="16" bestFit="1" customWidth="1"/>
    <col min="11519" max="11519" width="4" bestFit="1" customWidth="1"/>
    <col min="11520" max="11520" width="51.85546875" bestFit="1" customWidth="1"/>
    <col min="11521" max="11521" width="16.140625" bestFit="1" customWidth="1"/>
    <col min="11522" max="11522" width="11.42578125" bestFit="1" customWidth="1"/>
    <col min="11523" max="11523" width="16" bestFit="1" customWidth="1"/>
    <col min="11775" max="11775" width="4" bestFit="1" customWidth="1"/>
    <col min="11776" max="11776" width="51.85546875" bestFit="1" customWidth="1"/>
    <col min="11777" max="11777" width="16.140625" bestFit="1" customWidth="1"/>
    <col min="11778" max="11778" width="11.42578125" bestFit="1" customWidth="1"/>
    <col min="11779" max="11779" width="16" bestFit="1" customWidth="1"/>
    <col min="12031" max="12031" width="4" bestFit="1" customWidth="1"/>
    <col min="12032" max="12032" width="51.85546875" bestFit="1" customWidth="1"/>
    <col min="12033" max="12033" width="16.140625" bestFit="1" customWidth="1"/>
    <col min="12034" max="12034" width="11.42578125" bestFit="1" customWidth="1"/>
    <col min="12035" max="12035" width="16" bestFit="1" customWidth="1"/>
    <col min="12287" max="12287" width="4" bestFit="1" customWidth="1"/>
    <col min="12288" max="12288" width="51.85546875" bestFit="1" customWidth="1"/>
    <col min="12289" max="12289" width="16.140625" bestFit="1" customWidth="1"/>
    <col min="12290" max="12290" width="11.42578125" bestFit="1" customWidth="1"/>
    <col min="12291" max="12291" width="16" bestFit="1" customWidth="1"/>
    <col min="12543" max="12543" width="4" bestFit="1" customWidth="1"/>
    <col min="12544" max="12544" width="51.85546875" bestFit="1" customWidth="1"/>
    <col min="12545" max="12545" width="16.140625" bestFit="1" customWidth="1"/>
    <col min="12546" max="12546" width="11.42578125" bestFit="1" customWidth="1"/>
    <col min="12547" max="12547" width="16" bestFit="1" customWidth="1"/>
    <col min="12799" max="12799" width="4" bestFit="1" customWidth="1"/>
    <col min="12800" max="12800" width="51.85546875" bestFit="1" customWidth="1"/>
    <col min="12801" max="12801" width="16.140625" bestFit="1" customWidth="1"/>
    <col min="12802" max="12802" width="11.42578125" bestFit="1" customWidth="1"/>
    <col min="12803" max="12803" width="16" bestFit="1" customWidth="1"/>
    <col min="13055" max="13055" width="4" bestFit="1" customWidth="1"/>
    <col min="13056" max="13056" width="51.85546875" bestFit="1" customWidth="1"/>
    <col min="13057" max="13057" width="16.140625" bestFit="1" customWidth="1"/>
    <col min="13058" max="13058" width="11.42578125" bestFit="1" customWidth="1"/>
    <col min="13059" max="13059" width="16" bestFit="1" customWidth="1"/>
    <col min="13311" max="13311" width="4" bestFit="1" customWidth="1"/>
    <col min="13312" max="13312" width="51.85546875" bestFit="1" customWidth="1"/>
    <col min="13313" max="13313" width="16.140625" bestFit="1" customWidth="1"/>
    <col min="13314" max="13314" width="11.42578125" bestFit="1" customWidth="1"/>
    <col min="13315" max="13315" width="16" bestFit="1" customWidth="1"/>
    <col min="13567" max="13567" width="4" bestFit="1" customWidth="1"/>
    <col min="13568" max="13568" width="51.85546875" bestFit="1" customWidth="1"/>
    <col min="13569" max="13569" width="16.140625" bestFit="1" customWidth="1"/>
    <col min="13570" max="13570" width="11.42578125" bestFit="1" customWidth="1"/>
    <col min="13571" max="13571" width="16" bestFit="1" customWidth="1"/>
    <col min="13823" max="13823" width="4" bestFit="1" customWidth="1"/>
    <col min="13824" max="13824" width="51.85546875" bestFit="1" customWidth="1"/>
    <col min="13825" max="13825" width="16.140625" bestFit="1" customWidth="1"/>
    <col min="13826" max="13826" width="11.42578125" bestFit="1" customWidth="1"/>
    <col min="13827" max="13827" width="16" bestFit="1" customWidth="1"/>
    <col min="14079" max="14079" width="4" bestFit="1" customWidth="1"/>
    <col min="14080" max="14080" width="51.85546875" bestFit="1" customWidth="1"/>
    <col min="14081" max="14081" width="16.140625" bestFit="1" customWidth="1"/>
    <col min="14082" max="14082" width="11.42578125" bestFit="1" customWidth="1"/>
    <col min="14083" max="14083" width="16" bestFit="1" customWidth="1"/>
    <col min="14335" max="14335" width="4" bestFit="1" customWidth="1"/>
    <col min="14336" max="14336" width="51.85546875" bestFit="1" customWidth="1"/>
    <col min="14337" max="14337" width="16.140625" bestFit="1" customWidth="1"/>
    <col min="14338" max="14338" width="11.42578125" bestFit="1" customWidth="1"/>
    <col min="14339" max="14339" width="16" bestFit="1" customWidth="1"/>
    <col min="14591" max="14591" width="4" bestFit="1" customWidth="1"/>
    <col min="14592" max="14592" width="51.85546875" bestFit="1" customWidth="1"/>
    <col min="14593" max="14593" width="16.140625" bestFit="1" customWidth="1"/>
    <col min="14594" max="14594" width="11.42578125" bestFit="1" customWidth="1"/>
    <col min="14595" max="14595" width="16" bestFit="1" customWidth="1"/>
    <col min="14847" max="14847" width="4" bestFit="1" customWidth="1"/>
    <col min="14848" max="14848" width="51.85546875" bestFit="1" customWidth="1"/>
    <col min="14849" max="14849" width="16.140625" bestFit="1" customWidth="1"/>
    <col min="14850" max="14850" width="11.42578125" bestFit="1" customWidth="1"/>
    <col min="14851" max="14851" width="16" bestFit="1" customWidth="1"/>
    <col min="15103" max="15103" width="4" bestFit="1" customWidth="1"/>
    <col min="15104" max="15104" width="51.85546875" bestFit="1" customWidth="1"/>
    <col min="15105" max="15105" width="16.140625" bestFit="1" customWidth="1"/>
    <col min="15106" max="15106" width="11.42578125" bestFit="1" customWidth="1"/>
    <col min="15107" max="15107" width="16" bestFit="1" customWidth="1"/>
    <col min="15359" max="15359" width="4" bestFit="1" customWidth="1"/>
    <col min="15360" max="15360" width="51.85546875" bestFit="1" customWidth="1"/>
    <col min="15361" max="15361" width="16.140625" bestFit="1" customWidth="1"/>
    <col min="15362" max="15362" width="11.42578125" bestFit="1" customWidth="1"/>
    <col min="15363" max="15363" width="16" bestFit="1" customWidth="1"/>
    <col min="15615" max="15615" width="4" bestFit="1" customWidth="1"/>
    <col min="15616" max="15616" width="51.85546875" bestFit="1" customWidth="1"/>
    <col min="15617" max="15617" width="16.140625" bestFit="1" customWidth="1"/>
    <col min="15618" max="15618" width="11.42578125" bestFit="1" customWidth="1"/>
    <col min="15619" max="15619" width="16" bestFit="1" customWidth="1"/>
    <col min="15871" max="15871" width="4" bestFit="1" customWidth="1"/>
    <col min="15872" max="15872" width="51.85546875" bestFit="1" customWidth="1"/>
    <col min="15873" max="15873" width="16.140625" bestFit="1" customWidth="1"/>
    <col min="15874" max="15874" width="11.42578125" bestFit="1" customWidth="1"/>
    <col min="15875" max="15875" width="16" bestFit="1" customWidth="1"/>
    <col min="16127" max="16127" width="4" bestFit="1" customWidth="1"/>
    <col min="16128" max="16128" width="51.85546875" bestFit="1" customWidth="1"/>
    <col min="16129" max="16129" width="16.140625" bestFit="1" customWidth="1"/>
    <col min="16130" max="16130" width="11.42578125" bestFit="1" customWidth="1"/>
    <col min="16131" max="16131" width="16" bestFit="1" customWidth="1"/>
  </cols>
  <sheetData>
    <row r="1" spans="1:12" s="5" customFormat="1" ht="47.25" x14ac:dyDescent="0.25">
      <c r="A1" s="3" t="s">
        <v>11</v>
      </c>
      <c r="B1" s="4" t="s">
        <v>12</v>
      </c>
      <c r="C1" s="4" t="s">
        <v>956</v>
      </c>
      <c r="D1" s="4" t="s">
        <v>957</v>
      </c>
      <c r="E1" s="4" t="s">
        <v>917</v>
      </c>
      <c r="F1" s="4" t="s">
        <v>918</v>
      </c>
      <c r="G1" s="4" t="s">
        <v>13</v>
      </c>
      <c r="H1" s="4" t="s">
        <v>14</v>
      </c>
      <c r="I1" s="4" t="s">
        <v>15</v>
      </c>
      <c r="J1" s="4" t="s">
        <v>16</v>
      </c>
    </row>
    <row r="2" spans="1:12" ht="15.75" x14ac:dyDescent="0.25">
      <c r="A2" s="6" t="s">
        <v>17</v>
      </c>
      <c r="B2" s="7">
        <v>0.38</v>
      </c>
      <c r="C2" s="8">
        <f>'Summary Sheet'!D2</f>
        <v>0.38139000000000001</v>
      </c>
      <c r="D2" s="9">
        <v>0.44</v>
      </c>
      <c r="E2" s="10">
        <f>'Summary Sheet'!F2</f>
        <v>0.38139000000000001</v>
      </c>
      <c r="F2" s="9">
        <v>0.44</v>
      </c>
      <c r="G2" s="11">
        <f>C2-D2</f>
        <v>-5.8609999999999995E-2</v>
      </c>
      <c r="H2" s="11">
        <f>C2-E2</f>
        <v>0</v>
      </c>
      <c r="I2" s="11">
        <f>D2-F2</f>
        <v>0</v>
      </c>
      <c r="J2" s="12"/>
    </row>
    <row r="3" spans="1:12" ht="15.75" x14ac:dyDescent="0.25">
      <c r="A3" s="6" t="s">
        <v>39</v>
      </c>
      <c r="B3" s="7">
        <v>11.26</v>
      </c>
      <c r="C3" s="8">
        <f>'Summary Sheet'!D3</f>
        <v>10.568160000000001</v>
      </c>
      <c r="D3" s="9">
        <v>10.58</v>
      </c>
      <c r="E3" s="10">
        <f>'Summary Sheet'!F3</f>
        <v>10.568160000000001</v>
      </c>
      <c r="F3" s="9">
        <v>10.58</v>
      </c>
      <c r="G3" s="11">
        <f t="shared" ref="G3:G11" si="0">C3-D3</f>
        <v>-1.1839999999999407E-2</v>
      </c>
      <c r="H3" s="11">
        <f>C3-E3</f>
        <v>0</v>
      </c>
      <c r="I3" s="11">
        <f t="shared" ref="I3:I11" si="1">D3-F3</f>
        <v>0</v>
      </c>
      <c r="J3" s="14"/>
    </row>
    <row r="4" spans="1:12" ht="15.75" x14ac:dyDescent="0.25">
      <c r="A4" s="13" t="s">
        <v>96</v>
      </c>
      <c r="B4" s="7">
        <v>30.97</v>
      </c>
      <c r="C4" s="212">
        <f>'Summary Sheet'!D4</f>
        <v>57.619638199999997</v>
      </c>
      <c r="D4" s="216">
        <v>58.4</v>
      </c>
      <c r="E4" s="212">
        <f>'Summary Sheet'!F4:F5</f>
        <v>52.917115500000001</v>
      </c>
      <c r="F4" s="216">
        <v>53.76</v>
      </c>
      <c r="G4" s="212">
        <f t="shared" si="0"/>
        <v>-0.78036180000000144</v>
      </c>
      <c r="H4" s="212">
        <f>C4-E4</f>
        <v>4.7025226999999958</v>
      </c>
      <c r="I4" s="212">
        <f t="shared" si="1"/>
        <v>4.6400000000000006</v>
      </c>
      <c r="J4" s="14"/>
    </row>
    <row r="5" spans="1:12" ht="15.75" x14ac:dyDescent="0.25">
      <c r="A5" s="13" t="s">
        <v>18</v>
      </c>
      <c r="B5" s="7">
        <v>85.33</v>
      </c>
      <c r="C5" s="213"/>
      <c r="D5" s="217"/>
      <c r="E5" s="213"/>
      <c r="F5" s="217"/>
      <c r="G5" s="213"/>
      <c r="H5" s="213"/>
      <c r="I5" s="213"/>
      <c r="J5" s="14"/>
    </row>
    <row r="6" spans="1:12" ht="31.5" x14ac:dyDescent="0.25">
      <c r="A6" s="13" t="s">
        <v>19</v>
      </c>
      <c r="B6" s="7">
        <v>13</v>
      </c>
      <c r="C6" s="8">
        <f>'Summary Sheet'!D6</f>
        <v>15.5242571</v>
      </c>
      <c r="D6" s="9">
        <v>14.82</v>
      </c>
      <c r="E6" s="10">
        <f>'Summary Sheet'!F6</f>
        <v>13.187178400000001</v>
      </c>
      <c r="F6" s="9">
        <v>12.23</v>
      </c>
      <c r="G6" s="11">
        <f t="shared" si="0"/>
        <v>0.70425709999999953</v>
      </c>
      <c r="H6" s="11">
        <f>C6-E6</f>
        <v>2.3370786999999993</v>
      </c>
      <c r="I6" s="11">
        <f t="shared" si="1"/>
        <v>2.59</v>
      </c>
      <c r="J6" s="14"/>
    </row>
    <row r="7" spans="1:12" ht="15.75" x14ac:dyDescent="0.25">
      <c r="A7" s="15" t="s">
        <v>20</v>
      </c>
      <c r="B7" s="7">
        <v>2.33</v>
      </c>
      <c r="C7" s="8">
        <f>'Summary Sheet'!D7</f>
        <v>1.1473800999999999</v>
      </c>
      <c r="D7" s="9">
        <v>1.1599999999999999</v>
      </c>
      <c r="E7" s="10">
        <f>'Summary Sheet'!F7</f>
        <v>1.1012900999999999</v>
      </c>
      <c r="F7" s="9">
        <v>1.1200000000000001</v>
      </c>
      <c r="G7" s="11">
        <f t="shared" si="0"/>
        <v>-1.2619900000000017E-2</v>
      </c>
      <c r="H7" s="11">
        <f t="shared" ref="H7:H11" si="2">C7-E7</f>
        <v>4.6089999999999964E-2</v>
      </c>
      <c r="I7" s="11">
        <f t="shared" si="1"/>
        <v>3.9999999999999813E-2</v>
      </c>
      <c r="J7" s="79"/>
    </row>
    <row r="8" spans="1:12" ht="15.75" x14ac:dyDescent="0.25">
      <c r="A8" s="16" t="s">
        <v>21</v>
      </c>
      <c r="B8" s="7">
        <v>1.1599999999999999</v>
      </c>
      <c r="C8" s="8">
        <f>'Summary Sheet'!D8</f>
        <v>3.7861391850000001</v>
      </c>
      <c r="D8" s="216">
        <v>3.42</v>
      </c>
      <c r="E8" s="10">
        <f>'Summary Sheet'!F8</f>
        <v>3.3180742030000006</v>
      </c>
      <c r="F8" s="216">
        <v>3.26</v>
      </c>
      <c r="G8" s="212">
        <f>C8+C9-D8</f>
        <v>0.75988258500000061</v>
      </c>
      <c r="H8" s="11">
        <f t="shared" si="2"/>
        <v>0.46806498199999957</v>
      </c>
      <c r="I8" s="212">
        <f t="shared" si="1"/>
        <v>0.16000000000000014</v>
      </c>
      <c r="J8" s="218"/>
    </row>
    <row r="9" spans="1:12" ht="15.75" x14ac:dyDescent="0.25">
      <c r="A9" s="16" t="s">
        <v>22</v>
      </c>
      <c r="B9" s="7">
        <v>5.07</v>
      </c>
      <c r="C9" s="8">
        <f>'Summary Sheet'!D9</f>
        <v>0.39374340000000002</v>
      </c>
      <c r="D9" s="217"/>
      <c r="E9" s="10">
        <f>'Summary Sheet'!F9</f>
        <v>0.39374340000000002</v>
      </c>
      <c r="F9" s="217"/>
      <c r="G9" s="213"/>
      <c r="H9" s="11">
        <f t="shared" si="2"/>
        <v>0</v>
      </c>
      <c r="I9" s="213"/>
      <c r="J9" s="219"/>
    </row>
    <row r="10" spans="1:12" ht="15.75" x14ac:dyDescent="0.25">
      <c r="A10" s="16" t="s">
        <v>23</v>
      </c>
      <c r="B10" s="7">
        <v>4</v>
      </c>
      <c r="C10" s="7">
        <f>'Summary Sheet'!D10</f>
        <v>1.5865864999999999</v>
      </c>
      <c r="D10" s="7">
        <v>1.59</v>
      </c>
      <c r="E10" s="10">
        <f>'Summary Sheet'!F10</f>
        <v>0.97717799999999999</v>
      </c>
      <c r="F10" s="7">
        <v>0.98</v>
      </c>
      <c r="G10" s="11">
        <f t="shared" si="0"/>
        <v>-3.4135000000001803E-3</v>
      </c>
      <c r="H10" s="11">
        <f t="shared" si="2"/>
        <v>0.60940849999999991</v>
      </c>
      <c r="I10" s="11">
        <f t="shared" si="1"/>
        <v>0.6100000000000001</v>
      </c>
      <c r="J10" s="14"/>
    </row>
    <row r="11" spans="1:12" s="17" customFormat="1" ht="15.75" x14ac:dyDescent="0.25">
      <c r="A11" s="16" t="s">
        <v>53</v>
      </c>
      <c r="B11" s="7">
        <v>1.74</v>
      </c>
      <c r="C11" s="7">
        <v>0</v>
      </c>
      <c r="D11" s="7">
        <v>1.37</v>
      </c>
      <c r="E11" s="10">
        <v>0</v>
      </c>
      <c r="F11" s="7">
        <v>1.37</v>
      </c>
      <c r="G11" s="11">
        <f t="shared" si="0"/>
        <v>-1.37</v>
      </c>
      <c r="H11" s="11">
        <f t="shared" si="2"/>
        <v>0</v>
      </c>
      <c r="I11" s="11">
        <f t="shared" si="1"/>
        <v>0</v>
      </c>
      <c r="J11" s="14"/>
    </row>
    <row r="12" spans="1:12" ht="15.75" x14ac:dyDescent="0.25">
      <c r="A12" s="18" t="s">
        <v>24</v>
      </c>
      <c r="B12" s="19">
        <f>SUM(B2:B11)</f>
        <v>155.24</v>
      </c>
      <c r="C12" s="19">
        <f t="shared" ref="C12:D12" si="3">SUM(C2:C11)</f>
        <v>91.007294485000003</v>
      </c>
      <c r="D12" s="19">
        <f t="shared" si="3"/>
        <v>91.780000000000015</v>
      </c>
      <c r="E12" s="19">
        <f>SUM(E2:E11)</f>
        <v>82.844129602999999</v>
      </c>
      <c r="F12" s="19">
        <f>SUM(F2:F11)</f>
        <v>83.740000000000023</v>
      </c>
      <c r="G12" s="19">
        <f>SUM(G2:G11)</f>
        <v>-0.77270551500000106</v>
      </c>
      <c r="H12" s="19">
        <f>SUM(H2:H11)</f>
        <v>8.1631648819999949</v>
      </c>
      <c r="I12" s="19">
        <f>SUM(I2:I11)</f>
        <v>8.0400000000000009</v>
      </c>
      <c r="J12" s="79"/>
      <c r="K12" s="2"/>
    </row>
    <row r="13" spans="1:12" x14ac:dyDescent="0.25">
      <c r="C13" s="2">
        <f>B12-C12</f>
        <v>64.232705515000006</v>
      </c>
      <c r="D13" s="20">
        <f>C12-D12</f>
        <v>-0.77270551500001261</v>
      </c>
      <c r="J13" s="2"/>
      <c r="L13" s="2"/>
    </row>
    <row r="14" spans="1:12" x14ac:dyDescent="0.25">
      <c r="D14" s="2"/>
    </row>
    <row r="15" spans="1:12" ht="60" x14ac:dyDescent="0.25">
      <c r="A15" s="22" t="s">
        <v>1</v>
      </c>
      <c r="B15" s="22" t="s">
        <v>25</v>
      </c>
      <c r="C15" s="23" t="s">
        <v>958</v>
      </c>
      <c r="D15" s="23" t="s">
        <v>26</v>
      </c>
      <c r="E15" s="23" t="s">
        <v>959</v>
      </c>
      <c r="F15" s="24"/>
      <c r="G15" s="24"/>
      <c r="H15" s="24"/>
      <c r="I15" s="24"/>
    </row>
    <row r="16" spans="1:12" ht="15.75" x14ac:dyDescent="0.25">
      <c r="A16" s="6" t="s">
        <v>17</v>
      </c>
      <c r="B16" s="7">
        <f>B2</f>
        <v>0.38</v>
      </c>
      <c r="C16" s="8">
        <f>C2</f>
        <v>0.38139000000000001</v>
      </c>
      <c r="D16" s="25">
        <f>C16/B16</f>
        <v>1.0036578947368422</v>
      </c>
      <c r="E16" s="25">
        <f>C16/$B$26</f>
        <v>2.4567766039680495E-3</v>
      </c>
      <c r="F16" s="26"/>
      <c r="G16" s="26"/>
      <c r="H16" s="26"/>
      <c r="I16" s="26"/>
    </row>
    <row r="17" spans="1:9" ht="15.75" x14ac:dyDescent="0.25">
      <c r="A17" s="6" t="s">
        <v>39</v>
      </c>
      <c r="B17" s="7">
        <f t="shared" ref="B17:B25" si="4">B3</f>
        <v>11.26</v>
      </c>
      <c r="C17" s="8">
        <f t="shared" ref="C17:C25" si="5">C3</f>
        <v>10.568160000000001</v>
      </c>
      <c r="D17" s="25">
        <f t="shared" ref="D17:D25" si="6">C17/B17</f>
        <v>0.93855772646536417</v>
      </c>
      <c r="E17" s="25">
        <f t="shared" ref="E17:E25" si="7">C17/$B$26</f>
        <v>6.8076269002834325E-2</v>
      </c>
      <c r="F17" s="26"/>
      <c r="G17" s="26"/>
      <c r="H17" s="26"/>
      <c r="I17" s="26"/>
    </row>
    <row r="18" spans="1:9" ht="15.75" x14ac:dyDescent="0.25">
      <c r="A18" s="13" t="s">
        <v>96</v>
      </c>
      <c r="B18" s="7">
        <f t="shared" si="4"/>
        <v>30.97</v>
      </c>
      <c r="C18" s="212">
        <f t="shared" si="5"/>
        <v>57.619638199999997</v>
      </c>
      <c r="D18" s="214">
        <f>C18/(B18+B19)</f>
        <v>0.49543970937231296</v>
      </c>
      <c r="E18" s="214">
        <f t="shared" si="7"/>
        <v>0.37116489435712441</v>
      </c>
      <c r="F18" s="26"/>
      <c r="G18" s="26"/>
      <c r="H18" s="26"/>
      <c r="I18" s="26"/>
    </row>
    <row r="19" spans="1:9" ht="15.75" x14ac:dyDescent="0.25">
      <c r="A19" s="13" t="s">
        <v>18</v>
      </c>
      <c r="B19" s="7">
        <f t="shared" si="4"/>
        <v>85.33</v>
      </c>
      <c r="C19" s="213"/>
      <c r="D19" s="215"/>
      <c r="E19" s="215"/>
      <c r="F19" s="26"/>
      <c r="G19" s="26"/>
      <c r="H19" s="26"/>
      <c r="I19" s="26"/>
    </row>
    <row r="20" spans="1:9" ht="31.5" x14ac:dyDescent="0.25">
      <c r="A20" s="13" t="s">
        <v>19</v>
      </c>
      <c r="B20" s="7">
        <f t="shared" si="4"/>
        <v>13</v>
      </c>
      <c r="C20" s="8">
        <f t="shared" si="5"/>
        <v>15.5242571</v>
      </c>
      <c r="D20" s="25">
        <f t="shared" si="6"/>
        <v>1.1941736230769231</v>
      </c>
      <c r="E20" s="25">
        <f t="shared" si="7"/>
        <v>0.10000165614532336</v>
      </c>
      <c r="F20" s="26"/>
      <c r="G20" s="26"/>
      <c r="H20" s="26"/>
      <c r="I20" s="26"/>
    </row>
    <row r="21" spans="1:9" ht="15.75" x14ac:dyDescent="0.25">
      <c r="A21" s="15" t="s">
        <v>20</v>
      </c>
      <c r="B21" s="7">
        <f t="shared" si="4"/>
        <v>2.33</v>
      </c>
      <c r="C21" s="8">
        <f t="shared" si="5"/>
        <v>1.1473800999999999</v>
      </c>
      <c r="D21" s="25">
        <f t="shared" si="6"/>
        <v>0.4924378111587982</v>
      </c>
      <c r="E21" s="25">
        <f t="shared" si="7"/>
        <v>7.3910081164648275E-3</v>
      </c>
      <c r="F21" s="26"/>
      <c r="G21" s="26"/>
      <c r="H21" s="26"/>
      <c r="I21" s="26"/>
    </row>
    <row r="22" spans="1:9" ht="15.75" x14ac:dyDescent="0.25">
      <c r="A22" s="16" t="s">
        <v>21</v>
      </c>
      <c r="B22" s="7">
        <f t="shared" si="4"/>
        <v>1.1599999999999999</v>
      </c>
      <c r="C22" s="8">
        <f t="shared" si="5"/>
        <v>3.7861391850000001</v>
      </c>
      <c r="D22" s="25">
        <f t="shared" si="6"/>
        <v>3.2639130905172418</v>
      </c>
      <c r="E22" s="25">
        <f t="shared" si="7"/>
        <v>2.438894089796444E-2</v>
      </c>
      <c r="F22" s="26"/>
      <c r="G22" s="26"/>
      <c r="H22" s="26"/>
      <c r="I22" s="26"/>
    </row>
    <row r="23" spans="1:9" ht="15.75" x14ac:dyDescent="0.25">
      <c r="A23" s="16" t="s">
        <v>22</v>
      </c>
      <c r="B23" s="7">
        <f t="shared" si="4"/>
        <v>5.07</v>
      </c>
      <c r="C23" s="8">
        <f t="shared" si="5"/>
        <v>0.39374340000000002</v>
      </c>
      <c r="D23" s="25">
        <f t="shared" si="6"/>
        <v>7.7661420118343191E-2</v>
      </c>
      <c r="E23" s="25">
        <f t="shared" si="7"/>
        <v>2.5363527441381087E-3</v>
      </c>
      <c r="F23" s="26"/>
      <c r="G23" s="26"/>
      <c r="H23" s="26"/>
      <c r="I23" s="26"/>
    </row>
    <row r="24" spans="1:9" ht="15.75" x14ac:dyDescent="0.25">
      <c r="A24" s="16" t="s">
        <v>23</v>
      </c>
      <c r="B24" s="7">
        <f t="shared" si="4"/>
        <v>4</v>
      </c>
      <c r="C24" s="8">
        <f t="shared" si="5"/>
        <v>1.5865864999999999</v>
      </c>
      <c r="D24" s="25">
        <f t="shared" si="6"/>
        <v>0.39664662499999997</v>
      </c>
      <c r="E24" s="25">
        <f t="shared" si="7"/>
        <v>1.0220217083225971E-2</v>
      </c>
      <c r="F24" s="26"/>
      <c r="G24" s="26"/>
      <c r="H24" s="26"/>
      <c r="I24" s="26"/>
    </row>
    <row r="25" spans="1:9" ht="15.75" x14ac:dyDescent="0.25">
      <c r="A25" s="16" t="s">
        <v>53</v>
      </c>
      <c r="B25" s="7">
        <f t="shared" si="4"/>
        <v>1.74</v>
      </c>
      <c r="C25" s="8">
        <f t="shared" si="5"/>
        <v>0</v>
      </c>
      <c r="D25" s="25">
        <f t="shared" si="6"/>
        <v>0</v>
      </c>
      <c r="E25" s="25">
        <f t="shared" si="7"/>
        <v>0</v>
      </c>
      <c r="F25" s="26"/>
      <c r="G25" s="26"/>
      <c r="H25" s="26"/>
      <c r="I25" s="26"/>
    </row>
    <row r="26" spans="1:9" ht="15.75" x14ac:dyDescent="0.25">
      <c r="A26" s="27" t="s">
        <v>27</v>
      </c>
      <c r="B26" s="19">
        <f>SUM(B16:B25)</f>
        <v>155.24</v>
      </c>
      <c r="C26" s="28">
        <f>SUM(C16:C25)</f>
        <v>91.007294485000003</v>
      </c>
      <c r="D26" s="25">
        <f>C26/B26</f>
        <v>0.58623611495104355</v>
      </c>
      <c r="E26" s="29">
        <f>SUM(E16:E25)</f>
        <v>0.58623611495104344</v>
      </c>
      <c r="F26" s="30"/>
      <c r="G26" s="30"/>
      <c r="H26" s="30"/>
      <c r="I26" s="30"/>
    </row>
    <row r="27" spans="1:9" x14ac:dyDescent="0.25">
      <c r="B27" s="5"/>
      <c r="C27" s="5"/>
      <c r="D27" s="31"/>
      <c r="E27" s="31"/>
      <c r="F27" s="31"/>
      <c r="G27" s="31"/>
      <c r="H27" s="31"/>
      <c r="I27" s="31"/>
    </row>
    <row r="28" spans="1:9" x14ac:dyDescent="0.25">
      <c r="B28" s="5"/>
      <c r="C28" s="5"/>
      <c r="D28" s="31"/>
      <c r="E28" s="31"/>
      <c r="F28" s="31"/>
      <c r="G28" s="31"/>
      <c r="H28" s="31"/>
      <c r="I28" s="31"/>
    </row>
    <row r="29" spans="1:9" ht="90" x14ac:dyDescent="0.25">
      <c r="A29" s="22" t="s">
        <v>28</v>
      </c>
      <c r="B29" s="23" t="s">
        <v>958</v>
      </c>
      <c r="C29" s="23" t="s">
        <v>919</v>
      </c>
      <c r="D29" s="23" t="s">
        <v>960</v>
      </c>
      <c r="E29" s="32" t="s">
        <v>961</v>
      </c>
      <c r="F29" s="24"/>
      <c r="G29" s="24"/>
      <c r="H29" s="24"/>
      <c r="I29" s="24"/>
    </row>
    <row r="30" spans="1:9" ht="15.75" x14ac:dyDescent="0.25">
      <c r="A30" s="6" t="s">
        <v>17</v>
      </c>
      <c r="B30" s="7">
        <f>C2</f>
        <v>0.38139000000000001</v>
      </c>
      <c r="C30" s="11">
        <f>E2</f>
        <v>0.38139000000000001</v>
      </c>
      <c r="D30" s="33">
        <f>ROUND(B30-C30,2)</f>
        <v>0</v>
      </c>
      <c r="E30" s="25">
        <f t="shared" ref="E30:E40" si="8">D30/$B$40</f>
        <v>0</v>
      </c>
      <c r="F30" s="26"/>
      <c r="G30" s="26"/>
      <c r="H30" s="26"/>
      <c r="I30" s="26"/>
    </row>
    <row r="31" spans="1:9" ht="15.75" x14ac:dyDescent="0.25">
      <c r="A31" s="6" t="s">
        <v>39</v>
      </c>
      <c r="B31" s="7">
        <f t="shared" ref="B31:B39" si="9">C3</f>
        <v>10.568160000000001</v>
      </c>
      <c r="C31" s="11">
        <f>E3</f>
        <v>10.568160000000001</v>
      </c>
      <c r="D31" s="33">
        <f t="shared" ref="D31:D39" si="10">ROUND(B31-C31,2)</f>
        <v>0</v>
      </c>
      <c r="E31" s="25">
        <f t="shared" si="8"/>
        <v>0</v>
      </c>
      <c r="F31" s="26"/>
      <c r="G31" s="26"/>
      <c r="H31" s="26"/>
      <c r="I31" s="26"/>
    </row>
    <row r="32" spans="1:9" ht="15.75" x14ac:dyDescent="0.25">
      <c r="A32" s="13" t="s">
        <v>96</v>
      </c>
      <c r="B32" s="220">
        <f t="shared" si="9"/>
        <v>57.619638199999997</v>
      </c>
      <c r="C32" s="212">
        <f>E4</f>
        <v>52.917115500000001</v>
      </c>
      <c r="D32" s="222">
        <f t="shared" si="10"/>
        <v>4.7</v>
      </c>
      <c r="E32" s="214">
        <f t="shared" si="8"/>
        <v>5.1644211890890385E-2</v>
      </c>
      <c r="F32" s="26"/>
      <c r="G32" s="26"/>
      <c r="H32" s="26"/>
      <c r="I32" s="26"/>
    </row>
    <row r="33" spans="1:9" ht="15.75" x14ac:dyDescent="0.25">
      <c r="A33" s="13" t="s">
        <v>18</v>
      </c>
      <c r="B33" s="221"/>
      <c r="C33" s="213"/>
      <c r="D33" s="223"/>
      <c r="E33" s="215"/>
      <c r="F33" s="26"/>
      <c r="G33" s="26"/>
      <c r="H33" s="26"/>
      <c r="I33" s="26"/>
    </row>
    <row r="34" spans="1:9" ht="31.5" x14ac:dyDescent="0.25">
      <c r="A34" s="13" t="s">
        <v>19</v>
      </c>
      <c r="B34" s="7">
        <f t="shared" si="9"/>
        <v>15.5242571</v>
      </c>
      <c r="C34" s="11">
        <f>E6</f>
        <v>13.187178400000001</v>
      </c>
      <c r="D34" s="33">
        <f t="shared" si="10"/>
        <v>2.34</v>
      </c>
      <c r="E34" s="25">
        <f t="shared" si="8"/>
        <v>2.5712224643549678E-2</v>
      </c>
      <c r="F34" s="26"/>
      <c r="G34" s="26"/>
      <c r="H34" s="26"/>
      <c r="I34" s="26"/>
    </row>
    <row r="35" spans="1:9" ht="15.75" x14ac:dyDescent="0.25">
      <c r="A35" s="15" t="s">
        <v>20</v>
      </c>
      <c r="B35" s="7">
        <f t="shared" si="9"/>
        <v>1.1473800999999999</v>
      </c>
      <c r="C35" s="11">
        <f t="shared" ref="C35:C39" si="11">E7</f>
        <v>1.1012900999999999</v>
      </c>
      <c r="D35" s="33">
        <f t="shared" si="10"/>
        <v>0.05</v>
      </c>
      <c r="E35" s="25">
        <f t="shared" si="8"/>
        <v>5.4940650947755726E-4</v>
      </c>
      <c r="F35" s="26"/>
      <c r="G35" s="26"/>
      <c r="H35" s="26"/>
      <c r="I35" s="26"/>
    </row>
    <row r="36" spans="1:9" ht="15.75" x14ac:dyDescent="0.25">
      <c r="A36" s="16" t="s">
        <v>21</v>
      </c>
      <c r="B36" s="7">
        <f t="shared" si="9"/>
        <v>3.7861391850000001</v>
      </c>
      <c r="C36" s="11">
        <f t="shared" si="11"/>
        <v>3.3180742030000006</v>
      </c>
      <c r="D36" s="33">
        <f t="shared" si="10"/>
        <v>0.47</v>
      </c>
      <c r="E36" s="25">
        <f t="shared" si="8"/>
        <v>5.1644211890890385E-3</v>
      </c>
      <c r="F36" s="26"/>
      <c r="G36" s="26"/>
      <c r="H36" s="26"/>
      <c r="I36" s="26"/>
    </row>
    <row r="37" spans="1:9" ht="15.75" x14ac:dyDescent="0.25">
      <c r="A37" s="16" t="s">
        <v>22</v>
      </c>
      <c r="B37" s="7">
        <f t="shared" si="9"/>
        <v>0.39374340000000002</v>
      </c>
      <c r="C37" s="11">
        <f t="shared" si="11"/>
        <v>0.39374340000000002</v>
      </c>
      <c r="D37" s="33">
        <f t="shared" si="10"/>
        <v>0</v>
      </c>
      <c r="E37" s="25">
        <f t="shared" si="8"/>
        <v>0</v>
      </c>
      <c r="F37" s="26"/>
      <c r="G37" s="26"/>
      <c r="H37" s="26"/>
      <c r="I37" s="26"/>
    </row>
    <row r="38" spans="1:9" ht="15.75" x14ac:dyDescent="0.25">
      <c r="A38" s="16" t="s">
        <v>23</v>
      </c>
      <c r="B38" s="7">
        <f t="shared" si="9"/>
        <v>1.5865864999999999</v>
      </c>
      <c r="C38" s="11">
        <f t="shared" si="11"/>
        <v>0.97717799999999999</v>
      </c>
      <c r="D38" s="33">
        <f t="shared" si="10"/>
        <v>0.61</v>
      </c>
      <c r="E38" s="25">
        <f t="shared" si="8"/>
        <v>6.7027594156261984E-3</v>
      </c>
      <c r="F38" s="26"/>
      <c r="G38" s="26"/>
      <c r="H38" s="26"/>
      <c r="I38" s="26"/>
    </row>
    <row r="39" spans="1:9" ht="15.75" x14ac:dyDescent="0.25">
      <c r="A39" s="16" t="s">
        <v>53</v>
      </c>
      <c r="B39" s="7">
        <f t="shared" si="9"/>
        <v>0</v>
      </c>
      <c r="C39" s="11">
        <f t="shared" si="11"/>
        <v>0</v>
      </c>
      <c r="D39" s="33">
        <f t="shared" si="10"/>
        <v>0</v>
      </c>
      <c r="E39" s="25">
        <f t="shared" si="8"/>
        <v>0</v>
      </c>
      <c r="F39" s="26"/>
      <c r="G39" s="26"/>
      <c r="H39" s="26"/>
      <c r="I39" s="26"/>
    </row>
    <row r="40" spans="1:9" ht="15.75" x14ac:dyDescent="0.25">
      <c r="A40" s="27" t="s">
        <v>27</v>
      </c>
      <c r="B40" s="28">
        <f>SUM(B30:B39)</f>
        <v>91.007294485000003</v>
      </c>
      <c r="C40" s="28">
        <f>SUM(C30:C39)</f>
        <v>82.844129602999999</v>
      </c>
      <c r="D40" s="33">
        <f t="shared" ref="D40" si="12">ROUND(B40-C40,2)</f>
        <v>8.16</v>
      </c>
      <c r="E40" s="25">
        <f t="shared" si="8"/>
        <v>8.9663142346737348E-2</v>
      </c>
      <c r="F40" s="30"/>
      <c r="G40" s="30"/>
      <c r="H40" s="30"/>
      <c r="I40" s="30"/>
    </row>
  </sheetData>
  <mergeCells count="19">
    <mergeCell ref="J8:J9"/>
    <mergeCell ref="B32:B33"/>
    <mergeCell ref="C32:C33"/>
    <mergeCell ref="D32:D33"/>
    <mergeCell ref="E32:E33"/>
    <mergeCell ref="D8:D9"/>
    <mergeCell ref="I8:I9"/>
    <mergeCell ref="I4:I5"/>
    <mergeCell ref="E4:E5"/>
    <mergeCell ref="H4:H5"/>
    <mergeCell ref="G4:G5"/>
    <mergeCell ref="C18:C19"/>
    <mergeCell ref="D18:D19"/>
    <mergeCell ref="E18:E19"/>
    <mergeCell ref="G8:G9"/>
    <mergeCell ref="D4:D5"/>
    <mergeCell ref="C4:C5"/>
    <mergeCell ref="F4:F5"/>
    <mergeCell ref="F8:F9"/>
  </mergeCells>
  <pageMargins left="0.70866141732283472" right="0.70866141732283472" top="0.74803149606299213" bottom="0.74803149606299213" header="0.31496062992125984" footer="0.31496062992125984"/>
  <pageSetup paperSize="9" scale="3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A94DA-6039-4C89-BE2F-AE82B37098D5}">
  <dimension ref="A1:C12"/>
  <sheetViews>
    <sheetView workbookViewId="0">
      <selection activeCell="E18" sqref="E18"/>
    </sheetView>
  </sheetViews>
  <sheetFormatPr defaultRowHeight="15" x14ac:dyDescent="0.25"/>
  <cols>
    <col min="1" max="1" width="6.85546875" bestFit="1" customWidth="1"/>
    <col min="2" max="2" width="7.28515625" bestFit="1" customWidth="1"/>
    <col min="3" max="3" width="15.7109375" style="1" bestFit="1" customWidth="1"/>
  </cols>
  <sheetData>
    <row r="1" spans="1:3" x14ac:dyDescent="0.25">
      <c r="A1" t="s">
        <v>29</v>
      </c>
      <c r="B1" t="s">
        <v>47</v>
      </c>
      <c r="C1" s="1" t="s">
        <v>48</v>
      </c>
    </row>
    <row r="2" spans="1:3" x14ac:dyDescent="0.25">
      <c r="A2">
        <v>1</v>
      </c>
      <c r="B2" s="65">
        <v>45170</v>
      </c>
      <c r="C2" s="1">
        <v>726001</v>
      </c>
    </row>
    <row r="3" spans="1:3" x14ac:dyDescent="0.25">
      <c r="A3">
        <v>2</v>
      </c>
      <c r="B3" s="65">
        <v>45200</v>
      </c>
      <c r="C3" s="152">
        <v>1078554</v>
      </c>
    </row>
    <row r="4" spans="1:3" x14ac:dyDescent="0.25">
      <c r="A4">
        <v>3</v>
      </c>
      <c r="B4" s="65">
        <v>45231</v>
      </c>
      <c r="C4" s="152">
        <v>1376554</v>
      </c>
    </row>
    <row r="5" spans="1:3" ht="15.75" thickBot="1" x14ac:dyDescent="0.3">
      <c r="A5">
        <v>4</v>
      </c>
      <c r="B5" s="65">
        <v>45261</v>
      </c>
      <c r="C5" s="152">
        <v>1443033</v>
      </c>
    </row>
    <row r="6" spans="1:3" x14ac:dyDescent="0.25">
      <c r="A6">
        <v>5</v>
      </c>
      <c r="B6" s="65">
        <v>45292</v>
      </c>
      <c r="C6" s="187">
        <v>1647636</v>
      </c>
    </row>
    <row r="7" spans="1:3" x14ac:dyDescent="0.25">
      <c r="A7">
        <v>6</v>
      </c>
      <c r="B7" s="65">
        <v>45323</v>
      </c>
      <c r="C7" s="106">
        <v>1615172</v>
      </c>
    </row>
    <row r="8" spans="1:3" ht="15.75" thickBot="1" x14ac:dyDescent="0.3">
      <c r="A8">
        <v>7</v>
      </c>
      <c r="B8" s="65">
        <v>45352</v>
      </c>
      <c r="C8" s="181">
        <v>1884830</v>
      </c>
    </row>
    <row r="9" spans="1:3" x14ac:dyDescent="0.25">
      <c r="A9">
        <v>8</v>
      </c>
      <c r="B9" s="65">
        <v>45383</v>
      </c>
      <c r="C9" s="1">
        <v>1853096</v>
      </c>
    </row>
    <row r="10" spans="1:3" x14ac:dyDescent="0.25">
      <c r="A10">
        <v>9</v>
      </c>
      <c r="B10" s="65">
        <v>45413</v>
      </c>
      <c r="C10" s="1">
        <v>2155671</v>
      </c>
    </row>
    <row r="11" spans="1:3" x14ac:dyDescent="0.25">
      <c r="A11">
        <v>10</v>
      </c>
      <c r="B11" s="65">
        <v>45444</v>
      </c>
      <c r="C11" s="1">
        <v>2085318</v>
      </c>
    </row>
    <row r="12" spans="1:3" x14ac:dyDescent="0.25">
      <c r="C12" s="1">
        <f>SUM(C2:C11)</f>
        <v>15865865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9B48E-8B54-4343-A837-0B5587FBE682}">
  <dimension ref="A1:Q65"/>
  <sheetViews>
    <sheetView workbookViewId="0">
      <selection activeCell="Q9" sqref="Q9"/>
    </sheetView>
  </sheetViews>
  <sheetFormatPr defaultColWidth="14.42578125" defaultRowHeight="15" x14ac:dyDescent="0.25"/>
  <cols>
    <col min="1" max="1" width="6.5703125" style="75" bestFit="1" customWidth="1"/>
    <col min="2" max="2" width="12.140625" style="75" bestFit="1" customWidth="1"/>
    <col min="3" max="3" width="17.7109375" style="75" customWidth="1"/>
    <col min="4" max="4" width="14" style="75" customWidth="1"/>
    <col min="5" max="5" width="13.7109375" style="75" bestFit="1" customWidth="1"/>
    <col min="6" max="6" width="14.85546875" style="75" customWidth="1"/>
    <col min="7" max="7" width="10.140625" style="75" bestFit="1" customWidth="1"/>
    <col min="8" max="8" width="19" style="75" customWidth="1"/>
    <col min="9" max="12" width="8.7109375" style="75" customWidth="1"/>
    <col min="13" max="13" width="27.5703125" style="75" bestFit="1" customWidth="1"/>
    <col min="14" max="14" width="18" style="75" bestFit="1" customWidth="1"/>
    <col min="15" max="15" width="16.140625" style="75" bestFit="1" customWidth="1"/>
    <col min="16" max="16" width="13" style="75" customWidth="1"/>
    <col min="17" max="17" width="18.140625" style="75" customWidth="1"/>
    <col min="18" max="16384" width="14.42578125" style="75"/>
  </cols>
  <sheetData>
    <row r="1" spans="1:17" ht="16.5" x14ac:dyDescent="0.3">
      <c r="A1" s="250" t="s">
        <v>912</v>
      </c>
      <c r="B1" s="250"/>
      <c r="C1" s="250"/>
    </row>
    <row r="2" spans="1:17" ht="33" x14ac:dyDescent="0.25">
      <c r="A2" s="84" t="s">
        <v>29</v>
      </c>
      <c r="B2" s="84" t="s">
        <v>61</v>
      </c>
      <c r="C2" s="84" t="s">
        <v>62</v>
      </c>
      <c r="D2" s="35" t="s">
        <v>81</v>
      </c>
      <c r="E2" s="87" t="s">
        <v>82</v>
      </c>
      <c r="F2" s="87" t="s">
        <v>83</v>
      </c>
      <c r="G2" s="87" t="s">
        <v>127</v>
      </c>
      <c r="H2" s="87" t="s">
        <v>84</v>
      </c>
      <c r="I2" s="83"/>
      <c r="J2" s="83"/>
      <c r="K2" s="83"/>
      <c r="L2" s="35" t="s">
        <v>29</v>
      </c>
      <c r="M2" s="35" t="s">
        <v>119</v>
      </c>
      <c r="N2" s="35" t="s">
        <v>62</v>
      </c>
      <c r="O2" s="87" t="s">
        <v>83</v>
      </c>
      <c r="P2" s="87" t="s">
        <v>127</v>
      </c>
      <c r="Q2" s="87" t="s">
        <v>84</v>
      </c>
    </row>
    <row r="3" spans="1:17" ht="33" x14ac:dyDescent="0.3">
      <c r="A3" s="84"/>
      <c r="B3" s="182" t="s">
        <v>915</v>
      </c>
      <c r="C3" s="254" t="s">
        <v>916</v>
      </c>
      <c r="D3" s="254"/>
      <c r="E3" s="254"/>
      <c r="F3" s="185">
        <v>14424730</v>
      </c>
      <c r="G3" s="186">
        <v>1</v>
      </c>
      <c r="H3" s="185">
        <f>F3*G3</f>
        <v>14424730</v>
      </c>
      <c r="I3" s="83"/>
      <c r="J3" s="83"/>
      <c r="K3" s="83"/>
      <c r="L3" s="85">
        <v>1</v>
      </c>
      <c r="M3" s="86" t="s">
        <v>120</v>
      </c>
      <c r="N3" s="95">
        <f>C29</f>
        <v>14424.729999999994</v>
      </c>
      <c r="O3" s="95">
        <f>F29</f>
        <v>302919330</v>
      </c>
      <c r="P3" s="102">
        <f t="shared" ref="P3:P9" si="0">Q3/O3</f>
        <v>0.77424989682896761</v>
      </c>
      <c r="Q3" s="95">
        <f>H29</f>
        <v>234535260</v>
      </c>
    </row>
    <row r="4" spans="1:17" ht="16.5" x14ac:dyDescent="0.3">
      <c r="A4" s="85">
        <v>1</v>
      </c>
      <c r="B4" s="85" t="s">
        <v>63</v>
      </c>
      <c r="C4" s="183">
        <v>627.91999999999996</v>
      </c>
      <c r="D4" s="183">
        <f>C4</f>
        <v>627.91999999999996</v>
      </c>
      <c r="E4" s="183">
        <v>20000</v>
      </c>
      <c r="F4" s="183">
        <f>C4*E4</f>
        <v>12558400</v>
      </c>
      <c r="G4" s="184">
        <v>0.5</v>
      </c>
      <c r="H4" s="185">
        <f t="shared" ref="H4:H28" si="1">F4*G4</f>
        <v>6279200</v>
      </c>
      <c r="L4" s="85">
        <v>2</v>
      </c>
      <c r="M4" s="86" t="s">
        <v>121</v>
      </c>
      <c r="N4" s="95">
        <f>C63</f>
        <v>27417.852000000006</v>
      </c>
      <c r="O4" s="95">
        <f>F63</f>
        <v>814310204</v>
      </c>
      <c r="P4" s="102">
        <f t="shared" si="0"/>
        <v>0.57539598432933314</v>
      </c>
      <c r="Q4" s="95">
        <f>H63</f>
        <v>468550821.38000005</v>
      </c>
    </row>
    <row r="5" spans="1:17" ht="16.5" x14ac:dyDescent="0.3">
      <c r="A5" s="85">
        <v>2</v>
      </c>
      <c r="B5" s="85" t="s">
        <v>64</v>
      </c>
      <c r="C5" s="95">
        <v>627.92000000000007</v>
      </c>
      <c r="D5" s="183">
        <f t="shared" ref="D5:D28" si="2">C5</f>
        <v>627.92000000000007</v>
      </c>
      <c r="E5" s="183">
        <v>20000</v>
      </c>
      <c r="F5" s="183">
        <f t="shared" ref="F5:F30" si="3">C5*E5</f>
        <v>12558400.000000002</v>
      </c>
      <c r="G5" s="184">
        <v>0.86</v>
      </c>
      <c r="H5" s="185">
        <f t="shared" si="1"/>
        <v>10800224.000000002</v>
      </c>
      <c r="L5" s="96"/>
      <c r="M5" s="103" t="s">
        <v>124</v>
      </c>
      <c r="N5" s="90">
        <f>SUM(N3:N4)</f>
        <v>41842.582000000002</v>
      </c>
      <c r="O5" s="90">
        <f>SUM(O3:O4)</f>
        <v>1117229534</v>
      </c>
      <c r="P5" s="89">
        <f t="shared" si="0"/>
        <v>0.62931211535623455</v>
      </c>
      <c r="Q5" s="90">
        <f>SUM(Q3:Q4)</f>
        <v>703086081.38000011</v>
      </c>
    </row>
    <row r="6" spans="1:17" ht="33" x14ac:dyDescent="0.3">
      <c r="A6" s="85">
        <v>3</v>
      </c>
      <c r="B6" s="85" t="s">
        <v>65</v>
      </c>
      <c r="C6" s="95">
        <v>627.91999999999996</v>
      </c>
      <c r="D6" s="183">
        <f t="shared" si="2"/>
        <v>627.91999999999996</v>
      </c>
      <c r="E6" s="183">
        <v>20000</v>
      </c>
      <c r="F6" s="183">
        <f t="shared" si="3"/>
        <v>12558400</v>
      </c>
      <c r="G6" s="184">
        <v>0.86</v>
      </c>
      <c r="H6" s="185">
        <f t="shared" si="1"/>
        <v>10800224</v>
      </c>
      <c r="L6" s="85">
        <v>3</v>
      </c>
      <c r="M6" s="86" t="s">
        <v>122</v>
      </c>
      <c r="N6" s="95">
        <v>27</v>
      </c>
      <c r="O6" s="95">
        <f>F30</f>
        <v>6750000</v>
      </c>
      <c r="P6" s="88">
        <f t="shared" si="0"/>
        <v>0</v>
      </c>
      <c r="Q6" s="95">
        <f>I41</f>
        <v>0</v>
      </c>
    </row>
    <row r="7" spans="1:17" ht="33" x14ac:dyDescent="0.3">
      <c r="A7" s="85">
        <v>4</v>
      </c>
      <c r="B7" s="85" t="s">
        <v>66</v>
      </c>
      <c r="C7" s="95">
        <v>584.54999999999995</v>
      </c>
      <c r="D7" s="183">
        <f t="shared" si="2"/>
        <v>584.54999999999995</v>
      </c>
      <c r="E7" s="183">
        <v>20000</v>
      </c>
      <c r="F7" s="183">
        <f t="shared" si="3"/>
        <v>11691000</v>
      </c>
      <c r="G7" s="184">
        <v>0.86</v>
      </c>
      <c r="H7" s="185">
        <f t="shared" si="1"/>
        <v>10054260</v>
      </c>
      <c r="L7" s="85">
        <v>4</v>
      </c>
      <c r="M7" s="86" t="s">
        <v>123</v>
      </c>
      <c r="N7" s="95">
        <v>48</v>
      </c>
      <c r="O7" s="95">
        <f>F64</f>
        <v>39000000</v>
      </c>
      <c r="P7" s="88">
        <f t="shared" si="0"/>
        <v>0</v>
      </c>
      <c r="Q7" s="95">
        <f>I70</f>
        <v>0</v>
      </c>
    </row>
    <row r="8" spans="1:17" ht="16.5" x14ac:dyDescent="0.3">
      <c r="A8" s="85">
        <v>5</v>
      </c>
      <c r="B8" s="85" t="s">
        <v>67</v>
      </c>
      <c r="C8" s="95">
        <v>584.54999999999995</v>
      </c>
      <c r="D8" s="183">
        <f t="shared" si="2"/>
        <v>584.54999999999995</v>
      </c>
      <c r="E8" s="183">
        <v>20000</v>
      </c>
      <c r="F8" s="183">
        <f t="shared" si="3"/>
        <v>11691000</v>
      </c>
      <c r="G8" s="184">
        <v>0.86</v>
      </c>
      <c r="H8" s="185">
        <f t="shared" si="1"/>
        <v>10054260</v>
      </c>
      <c r="L8" s="96"/>
      <c r="M8" s="103" t="s">
        <v>126</v>
      </c>
      <c r="N8" s="90">
        <f>SUM(N6:N7)</f>
        <v>75</v>
      </c>
      <c r="O8" s="90">
        <f t="shared" ref="O8:Q8" si="4">SUM(O6:O7)</f>
        <v>45750000</v>
      </c>
      <c r="P8" s="89">
        <f t="shared" si="0"/>
        <v>0</v>
      </c>
      <c r="Q8" s="90">
        <f t="shared" si="4"/>
        <v>0</v>
      </c>
    </row>
    <row r="9" spans="1:17" ht="16.5" x14ac:dyDescent="0.3">
      <c r="A9" s="85">
        <v>6</v>
      </c>
      <c r="B9" s="85" t="s">
        <v>68</v>
      </c>
      <c r="C9" s="95">
        <v>584.54999999999995</v>
      </c>
      <c r="D9" s="183">
        <f t="shared" si="2"/>
        <v>584.54999999999995</v>
      </c>
      <c r="E9" s="183">
        <v>20000</v>
      </c>
      <c r="F9" s="183">
        <f t="shared" si="3"/>
        <v>11691000</v>
      </c>
      <c r="G9" s="184">
        <v>0.86</v>
      </c>
      <c r="H9" s="185">
        <f t="shared" si="1"/>
        <v>10054260</v>
      </c>
      <c r="L9" s="250" t="s">
        <v>125</v>
      </c>
      <c r="M9" s="250"/>
      <c r="N9" s="250"/>
      <c r="O9" s="90">
        <f>O5+O8</f>
        <v>1162979534</v>
      </c>
      <c r="P9" s="89">
        <f t="shared" si="0"/>
        <v>0.60455585057612893</v>
      </c>
      <c r="Q9" s="90">
        <f>Q5+Q8</f>
        <v>703086081.38000011</v>
      </c>
    </row>
    <row r="10" spans="1:17" ht="16.5" x14ac:dyDescent="0.3">
      <c r="A10" s="85">
        <v>7</v>
      </c>
      <c r="B10" s="85" t="s">
        <v>69</v>
      </c>
      <c r="C10" s="95">
        <v>584.54999999999995</v>
      </c>
      <c r="D10" s="183">
        <f t="shared" si="2"/>
        <v>584.54999999999995</v>
      </c>
      <c r="E10" s="183">
        <v>20000</v>
      </c>
      <c r="F10" s="183">
        <f t="shared" si="3"/>
        <v>11691000</v>
      </c>
      <c r="G10" s="184">
        <v>0.86</v>
      </c>
      <c r="H10" s="185">
        <f t="shared" si="1"/>
        <v>10054260</v>
      </c>
    </row>
    <row r="11" spans="1:17" ht="16.5" x14ac:dyDescent="0.3">
      <c r="A11" s="85">
        <v>8</v>
      </c>
      <c r="B11" s="85" t="s">
        <v>70</v>
      </c>
      <c r="C11" s="95">
        <v>584.54999999999995</v>
      </c>
      <c r="D11" s="183">
        <f t="shared" si="2"/>
        <v>584.54999999999995</v>
      </c>
      <c r="E11" s="183">
        <v>20000</v>
      </c>
      <c r="F11" s="183">
        <f t="shared" si="3"/>
        <v>11691000</v>
      </c>
      <c r="G11" s="184">
        <v>0.86</v>
      </c>
      <c r="H11" s="185">
        <f t="shared" si="1"/>
        <v>10054260</v>
      </c>
    </row>
    <row r="12" spans="1:17" ht="16.5" x14ac:dyDescent="0.3">
      <c r="A12" s="85">
        <v>9</v>
      </c>
      <c r="B12" s="85" t="s">
        <v>71</v>
      </c>
      <c r="C12" s="95">
        <v>584.66000000000008</v>
      </c>
      <c r="D12" s="183">
        <f t="shared" si="2"/>
        <v>584.66000000000008</v>
      </c>
      <c r="E12" s="183">
        <v>20000</v>
      </c>
      <c r="F12" s="183">
        <f t="shared" si="3"/>
        <v>11693200.000000002</v>
      </c>
      <c r="G12" s="184">
        <v>0.86</v>
      </c>
      <c r="H12" s="185">
        <f t="shared" si="1"/>
        <v>10056152.000000002</v>
      </c>
    </row>
    <row r="13" spans="1:17" ht="16.5" x14ac:dyDescent="0.3">
      <c r="A13" s="85">
        <v>10</v>
      </c>
      <c r="B13" s="85" t="s">
        <v>72</v>
      </c>
      <c r="C13" s="95">
        <v>584.54999999999995</v>
      </c>
      <c r="D13" s="183">
        <f t="shared" si="2"/>
        <v>584.54999999999995</v>
      </c>
      <c r="E13" s="183">
        <v>20000</v>
      </c>
      <c r="F13" s="183">
        <f t="shared" si="3"/>
        <v>11691000</v>
      </c>
      <c r="G13" s="184">
        <v>0.86</v>
      </c>
      <c r="H13" s="185">
        <f t="shared" si="1"/>
        <v>10054260</v>
      </c>
    </row>
    <row r="14" spans="1:17" ht="16.5" x14ac:dyDescent="0.3">
      <c r="A14" s="85">
        <v>11</v>
      </c>
      <c r="B14" s="85" t="s">
        <v>73</v>
      </c>
      <c r="C14" s="95">
        <v>584.54999999999995</v>
      </c>
      <c r="D14" s="183">
        <f t="shared" si="2"/>
        <v>584.54999999999995</v>
      </c>
      <c r="E14" s="183">
        <v>20000</v>
      </c>
      <c r="F14" s="183">
        <f t="shared" si="3"/>
        <v>11691000</v>
      </c>
      <c r="G14" s="184">
        <v>0.86</v>
      </c>
      <c r="H14" s="185">
        <f t="shared" si="1"/>
        <v>10054260</v>
      </c>
    </row>
    <row r="15" spans="1:17" ht="16.5" x14ac:dyDescent="0.3">
      <c r="A15" s="85">
        <v>12</v>
      </c>
      <c r="B15" s="85" t="s">
        <v>74</v>
      </c>
      <c r="C15" s="95">
        <v>584.54999999999995</v>
      </c>
      <c r="D15" s="183">
        <f t="shared" si="2"/>
        <v>584.54999999999995</v>
      </c>
      <c r="E15" s="183">
        <v>20000</v>
      </c>
      <c r="F15" s="183">
        <f t="shared" si="3"/>
        <v>11691000</v>
      </c>
      <c r="G15" s="184">
        <v>0.86</v>
      </c>
      <c r="H15" s="185">
        <f t="shared" si="1"/>
        <v>10054260</v>
      </c>
    </row>
    <row r="16" spans="1:17" ht="16.5" x14ac:dyDescent="0.3">
      <c r="A16" s="85">
        <v>13</v>
      </c>
      <c r="B16" s="85" t="s">
        <v>75</v>
      </c>
      <c r="C16" s="95">
        <v>584.54999999999995</v>
      </c>
      <c r="D16" s="183">
        <f t="shared" si="2"/>
        <v>584.54999999999995</v>
      </c>
      <c r="E16" s="183">
        <v>20000</v>
      </c>
      <c r="F16" s="183">
        <f t="shared" si="3"/>
        <v>11691000</v>
      </c>
      <c r="G16" s="184">
        <v>0.86</v>
      </c>
      <c r="H16" s="185">
        <f t="shared" si="1"/>
        <v>10054260</v>
      </c>
    </row>
    <row r="17" spans="1:13" ht="16.5" x14ac:dyDescent="0.3">
      <c r="A17" s="85">
        <v>14</v>
      </c>
      <c r="B17" s="85" t="s">
        <v>76</v>
      </c>
      <c r="C17" s="95">
        <v>584.54999999999995</v>
      </c>
      <c r="D17" s="183">
        <f t="shared" si="2"/>
        <v>584.54999999999995</v>
      </c>
      <c r="E17" s="183">
        <v>20000</v>
      </c>
      <c r="F17" s="183">
        <f t="shared" si="3"/>
        <v>11691000</v>
      </c>
      <c r="G17" s="184">
        <v>0.7</v>
      </c>
      <c r="H17" s="185">
        <f t="shared" si="1"/>
        <v>8183699.9999999991</v>
      </c>
    </row>
    <row r="18" spans="1:13" ht="16.5" x14ac:dyDescent="0.3">
      <c r="A18" s="85">
        <v>15</v>
      </c>
      <c r="B18" s="85" t="s">
        <v>77</v>
      </c>
      <c r="C18" s="95">
        <v>584.54999999999995</v>
      </c>
      <c r="D18" s="183">
        <f t="shared" si="2"/>
        <v>584.54999999999995</v>
      </c>
      <c r="E18" s="183">
        <v>20000</v>
      </c>
      <c r="F18" s="183">
        <f t="shared" si="3"/>
        <v>11691000</v>
      </c>
      <c r="G18" s="184">
        <v>0.72</v>
      </c>
      <c r="H18" s="185">
        <f t="shared" si="1"/>
        <v>8417520</v>
      </c>
    </row>
    <row r="19" spans="1:13" ht="16.5" x14ac:dyDescent="0.3">
      <c r="A19" s="85">
        <v>16</v>
      </c>
      <c r="B19" s="85" t="s">
        <v>78</v>
      </c>
      <c r="C19" s="95">
        <v>585.29999999999995</v>
      </c>
      <c r="D19" s="183">
        <f t="shared" si="2"/>
        <v>585.29999999999995</v>
      </c>
      <c r="E19" s="183">
        <v>20000</v>
      </c>
      <c r="F19" s="183">
        <f t="shared" si="3"/>
        <v>11706000</v>
      </c>
      <c r="G19" s="184">
        <v>0.72</v>
      </c>
      <c r="H19" s="185">
        <f t="shared" si="1"/>
        <v>8428320</v>
      </c>
    </row>
    <row r="20" spans="1:13" ht="16.5" x14ac:dyDescent="0.3">
      <c r="A20" s="85">
        <v>17</v>
      </c>
      <c r="B20" s="85" t="s">
        <v>79</v>
      </c>
      <c r="C20" s="95">
        <v>584.54999999999995</v>
      </c>
      <c r="D20" s="183">
        <f t="shared" si="2"/>
        <v>584.54999999999995</v>
      </c>
      <c r="E20" s="183">
        <v>20000</v>
      </c>
      <c r="F20" s="183">
        <f t="shared" si="3"/>
        <v>11691000</v>
      </c>
      <c r="G20" s="184">
        <v>0.72</v>
      </c>
      <c r="H20" s="185">
        <f t="shared" si="1"/>
        <v>8417520</v>
      </c>
    </row>
    <row r="21" spans="1:13" ht="16.5" x14ac:dyDescent="0.3">
      <c r="A21" s="85">
        <v>18</v>
      </c>
      <c r="B21" s="85" t="s">
        <v>111</v>
      </c>
      <c r="C21" s="95">
        <v>584.54999999999995</v>
      </c>
      <c r="D21" s="183">
        <f t="shared" si="2"/>
        <v>584.54999999999995</v>
      </c>
      <c r="E21" s="183">
        <v>20000</v>
      </c>
      <c r="F21" s="183">
        <f t="shared" si="3"/>
        <v>11691000</v>
      </c>
      <c r="G21" s="184">
        <v>0.72</v>
      </c>
      <c r="H21" s="185">
        <f t="shared" si="1"/>
        <v>8417520</v>
      </c>
    </row>
    <row r="22" spans="1:13" ht="16.5" x14ac:dyDescent="0.3">
      <c r="A22" s="85">
        <v>19</v>
      </c>
      <c r="B22" s="85" t="s">
        <v>112</v>
      </c>
      <c r="C22" s="95">
        <v>584.54999999999995</v>
      </c>
      <c r="D22" s="183">
        <f t="shared" si="2"/>
        <v>584.54999999999995</v>
      </c>
      <c r="E22" s="183">
        <v>20000</v>
      </c>
      <c r="F22" s="183">
        <f t="shared" si="3"/>
        <v>11691000</v>
      </c>
      <c r="G22" s="184">
        <v>0.72</v>
      </c>
      <c r="H22" s="185">
        <f t="shared" si="1"/>
        <v>8417520</v>
      </c>
    </row>
    <row r="23" spans="1:13" ht="16.5" x14ac:dyDescent="0.3">
      <c r="A23" s="85">
        <v>20</v>
      </c>
      <c r="B23" s="85" t="s">
        <v>113</v>
      </c>
      <c r="C23" s="95">
        <v>584.54999999999995</v>
      </c>
      <c r="D23" s="183">
        <f t="shared" si="2"/>
        <v>584.54999999999995</v>
      </c>
      <c r="E23" s="183">
        <v>20000</v>
      </c>
      <c r="F23" s="183">
        <f t="shared" si="3"/>
        <v>11691000</v>
      </c>
      <c r="G23" s="184">
        <v>0.72</v>
      </c>
      <c r="H23" s="185">
        <f t="shared" si="1"/>
        <v>8417520</v>
      </c>
    </row>
    <row r="24" spans="1:13" ht="16.5" x14ac:dyDescent="0.3">
      <c r="A24" s="85">
        <v>21</v>
      </c>
      <c r="B24" s="85" t="s">
        <v>114</v>
      </c>
      <c r="C24" s="95">
        <v>584.54999999999995</v>
      </c>
      <c r="D24" s="183">
        <f t="shared" si="2"/>
        <v>584.54999999999995</v>
      </c>
      <c r="E24" s="183">
        <v>20000</v>
      </c>
      <c r="F24" s="183">
        <f t="shared" si="3"/>
        <v>11691000</v>
      </c>
      <c r="G24" s="184">
        <v>0.7</v>
      </c>
      <c r="H24" s="185">
        <f t="shared" si="1"/>
        <v>8183699.9999999991</v>
      </c>
    </row>
    <row r="25" spans="1:13" ht="16.5" x14ac:dyDescent="0.3">
      <c r="A25" s="85">
        <v>22</v>
      </c>
      <c r="B25" s="85" t="s">
        <v>115</v>
      </c>
      <c r="C25" s="95">
        <v>584.54999999999995</v>
      </c>
      <c r="D25" s="183">
        <f t="shared" si="2"/>
        <v>584.54999999999995</v>
      </c>
      <c r="E25" s="183">
        <v>20000</v>
      </c>
      <c r="F25" s="183">
        <f t="shared" si="3"/>
        <v>11691000</v>
      </c>
      <c r="G25" s="184">
        <v>0.7</v>
      </c>
      <c r="H25" s="185">
        <f t="shared" si="1"/>
        <v>8183699.9999999991</v>
      </c>
    </row>
    <row r="26" spans="1:13" ht="16.5" x14ac:dyDescent="0.3">
      <c r="A26" s="85">
        <v>23</v>
      </c>
      <c r="B26" s="85" t="s">
        <v>116</v>
      </c>
      <c r="C26" s="95">
        <v>584.54999999999995</v>
      </c>
      <c r="D26" s="183">
        <f t="shared" si="2"/>
        <v>584.54999999999995</v>
      </c>
      <c r="E26" s="183">
        <v>20000</v>
      </c>
      <c r="F26" s="183">
        <f t="shared" si="3"/>
        <v>11691000</v>
      </c>
      <c r="G26" s="184">
        <v>0.5</v>
      </c>
      <c r="H26" s="185">
        <f t="shared" si="1"/>
        <v>5845500</v>
      </c>
    </row>
    <row r="27" spans="1:13" ht="16.5" x14ac:dyDescent="0.3">
      <c r="A27" s="85">
        <v>24</v>
      </c>
      <c r="B27" s="85" t="s">
        <v>117</v>
      </c>
      <c r="C27" s="95">
        <v>584.54999999999995</v>
      </c>
      <c r="D27" s="183">
        <f t="shared" si="2"/>
        <v>584.54999999999995</v>
      </c>
      <c r="E27" s="183">
        <v>20000</v>
      </c>
      <c r="F27" s="183">
        <f t="shared" si="3"/>
        <v>11691000</v>
      </c>
      <c r="G27" s="184">
        <v>0.65</v>
      </c>
      <c r="H27" s="185">
        <f t="shared" si="1"/>
        <v>7599150</v>
      </c>
    </row>
    <row r="28" spans="1:13" ht="16.5" x14ac:dyDescent="0.3">
      <c r="A28" s="85">
        <v>25</v>
      </c>
      <c r="B28" s="86" t="s">
        <v>80</v>
      </c>
      <c r="C28" s="95">
        <v>264.56</v>
      </c>
      <c r="D28" s="183">
        <f t="shared" si="2"/>
        <v>264.56</v>
      </c>
      <c r="E28" s="183">
        <v>20000</v>
      </c>
      <c r="F28" s="183">
        <f t="shared" si="3"/>
        <v>5291200</v>
      </c>
      <c r="G28" s="184">
        <v>0.6</v>
      </c>
      <c r="H28" s="185">
        <f t="shared" si="1"/>
        <v>3174720</v>
      </c>
      <c r="L28" s="76"/>
      <c r="M28" s="76"/>
    </row>
    <row r="29" spans="1:13" ht="16.5" x14ac:dyDescent="0.3">
      <c r="A29" s="250" t="s">
        <v>913</v>
      </c>
      <c r="B29" s="251"/>
      <c r="C29" s="90">
        <f t="shared" ref="C29:D29" si="5">SUM(C4:C28)</f>
        <v>14424.729999999994</v>
      </c>
      <c r="D29" s="90">
        <f t="shared" si="5"/>
        <v>14424.729999999994</v>
      </c>
      <c r="E29" s="90"/>
      <c r="F29" s="90">
        <f>SUM(F3:F28)</f>
        <v>302919330</v>
      </c>
      <c r="G29" s="89">
        <f>H29/F29</f>
        <v>0.77424989682896761</v>
      </c>
      <c r="H29" s="90">
        <f>SUM(H3:H28)</f>
        <v>234535260</v>
      </c>
      <c r="I29" s="76"/>
      <c r="J29" s="76"/>
      <c r="K29" s="76"/>
      <c r="L29" s="76"/>
      <c r="M29" s="76"/>
    </row>
    <row r="30" spans="1:13" ht="16.5" x14ac:dyDescent="0.3">
      <c r="A30" s="252" t="s">
        <v>914</v>
      </c>
      <c r="B30" s="253"/>
      <c r="C30" s="90">
        <v>27</v>
      </c>
      <c r="D30" s="183"/>
      <c r="E30" s="183">
        <v>250000</v>
      </c>
      <c r="F30" s="183">
        <f t="shared" si="3"/>
        <v>6750000</v>
      </c>
      <c r="G30" s="183"/>
      <c r="H30" s="183"/>
      <c r="I30" s="76"/>
      <c r="J30" s="76"/>
      <c r="K30" s="76"/>
    </row>
    <row r="31" spans="1:13" ht="16.5" x14ac:dyDescent="0.3">
      <c r="A31" s="250" t="s">
        <v>85</v>
      </c>
      <c r="B31" s="250"/>
      <c r="C31" s="250"/>
      <c r="D31" s="250"/>
      <c r="E31" s="250"/>
      <c r="F31" s="90">
        <f>F29+F30</f>
        <v>309669330</v>
      </c>
      <c r="G31" s="89">
        <f>H31/F31</f>
        <v>0.75737322775878391</v>
      </c>
      <c r="H31" s="90">
        <f t="shared" ref="H31" si="6">H29+H30</f>
        <v>234535260</v>
      </c>
    </row>
    <row r="35" spans="1:8" ht="16.5" x14ac:dyDescent="0.3">
      <c r="A35" s="250" t="s">
        <v>118</v>
      </c>
      <c r="B35" s="250"/>
      <c r="C35" s="250"/>
    </row>
    <row r="36" spans="1:8" ht="33" x14ac:dyDescent="0.25">
      <c r="A36" s="84" t="s">
        <v>29</v>
      </c>
      <c r="B36" s="84" t="s">
        <v>61</v>
      </c>
      <c r="C36" s="84" t="s">
        <v>62</v>
      </c>
      <c r="D36" s="35" t="s">
        <v>81</v>
      </c>
      <c r="E36" s="87" t="s">
        <v>82</v>
      </c>
      <c r="F36" s="87" t="s">
        <v>83</v>
      </c>
      <c r="G36" s="87" t="s">
        <v>127</v>
      </c>
      <c r="H36" s="87" t="s">
        <v>84</v>
      </c>
    </row>
    <row r="37" spans="1:8" ht="33" x14ac:dyDescent="0.25">
      <c r="A37" s="84"/>
      <c r="B37" s="182" t="s">
        <v>915</v>
      </c>
      <c r="C37" s="254" t="s">
        <v>916</v>
      </c>
      <c r="D37" s="254"/>
      <c r="E37" s="254"/>
      <c r="F37" s="185">
        <v>74028200</v>
      </c>
      <c r="G37" s="186">
        <v>1</v>
      </c>
      <c r="H37" s="185">
        <f>F37*G37</f>
        <v>74028200</v>
      </c>
    </row>
    <row r="38" spans="1:8" ht="16.5" x14ac:dyDescent="0.3">
      <c r="A38" s="85">
        <v>1</v>
      </c>
      <c r="B38" s="85" t="s">
        <v>63</v>
      </c>
      <c r="C38" s="95">
        <v>1138.598</v>
      </c>
      <c r="D38" s="183">
        <f>C38</f>
        <v>1138.598</v>
      </c>
      <c r="E38" s="183">
        <v>27000</v>
      </c>
      <c r="F38" s="183">
        <f>C38*E38</f>
        <v>30742146</v>
      </c>
      <c r="G38" s="184">
        <v>0.5</v>
      </c>
      <c r="H38" s="185">
        <f t="shared" ref="H38:H62" si="7">F38*G38</f>
        <v>15371073</v>
      </c>
    </row>
    <row r="39" spans="1:8" ht="16.5" x14ac:dyDescent="0.3">
      <c r="A39" s="85">
        <v>2</v>
      </c>
      <c r="B39" s="85" t="s">
        <v>64</v>
      </c>
      <c r="C39" s="95">
        <v>1138.5980000000002</v>
      </c>
      <c r="D39" s="183">
        <f t="shared" ref="D39:D54" si="8">C39</f>
        <v>1138.5980000000002</v>
      </c>
      <c r="E39" s="183">
        <v>27000</v>
      </c>
      <c r="F39" s="183">
        <f t="shared" ref="F39:F62" si="9">C39*E39</f>
        <v>30742146.000000004</v>
      </c>
      <c r="G39" s="184">
        <v>0.75</v>
      </c>
      <c r="H39" s="185">
        <f t="shared" si="7"/>
        <v>23056609.500000004</v>
      </c>
    </row>
    <row r="40" spans="1:8" ht="16.5" x14ac:dyDescent="0.3">
      <c r="A40" s="85">
        <v>3</v>
      </c>
      <c r="B40" s="85" t="s">
        <v>65</v>
      </c>
      <c r="C40" s="95">
        <v>1138.598</v>
      </c>
      <c r="D40" s="183">
        <f t="shared" si="8"/>
        <v>1138.598</v>
      </c>
      <c r="E40" s="183">
        <v>27000</v>
      </c>
      <c r="F40" s="183">
        <f t="shared" si="9"/>
        <v>30742146</v>
      </c>
      <c r="G40" s="184">
        <v>0.75</v>
      </c>
      <c r="H40" s="185">
        <f t="shared" si="7"/>
        <v>23056609.5</v>
      </c>
    </row>
    <row r="41" spans="1:8" ht="16.5" x14ac:dyDescent="0.3">
      <c r="A41" s="85">
        <v>4</v>
      </c>
      <c r="B41" s="85" t="s">
        <v>66</v>
      </c>
      <c r="C41" s="95">
        <v>1131.028</v>
      </c>
      <c r="D41" s="183">
        <f t="shared" si="8"/>
        <v>1131.028</v>
      </c>
      <c r="E41" s="183">
        <v>27000</v>
      </c>
      <c r="F41" s="183">
        <f t="shared" si="9"/>
        <v>30537756</v>
      </c>
      <c r="G41" s="184">
        <v>0.75</v>
      </c>
      <c r="H41" s="185">
        <f t="shared" si="7"/>
        <v>22903317</v>
      </c>
    </row>
    <row r="42" spans="1:8" ht="16.5" x14ac:dyDescent="0.3">
      <c r="A42" s="85">
        <v>5</v>
      </c>
      <c r="B42" s="85" t="s">
        <v>67</v>
      </c>
      <c r="C42" s="95">
        <v>1126.9180000000001</v>
      </c>
      <c r="D42" s="183">
        <f t="shared" si="8"/>
        <v>1126.9180000000001</v>
      </c>
      <c r="E42" s="183">
        <v>27000</v>
      </c>
      <c r="F42" s="183">
        <f t="shared" si="9"/>
        <v>30426786.000000004</v>
      </c>
      <c r="G42" s="184">
        <v>0.75</v>
      </c>
      <c r="H42" s="185">
        <f t="shared" si="7"/>
        <v>22820089.500000004</v>
      </c>
    </row>
    <row r="43" spans="1:8" ht="16.5" x14ac:dyDescent="0.3">
      <c r="A43" s="85">
        <v>6</v>
      </c>
      <c r="B43" s="85" t="s">
        <v>68</v>
      </c>
      <c r="C43" s="95">
        <v>1126.9180000000001</v>
      </c>
      <c r="D43" s="183">
        <f t="shared" si="8"/>
        <v>1126.9180000000001</v>
      </c>
      <c r="E43" s="183">
        <v>27000</v>
      </c>
      <c r="F43" s="183">
        <f t="shared" si="9"/>
        <v>30426786.000000004</v>
      </c>
      <c r="G43" s="184">
        <v>0.75</v>
      </c>
      <c r="H43" s="185">
        <f t="shared" si="7"/>
        <v>22820089.500000004</v>
      </c>
    </row>
    <row r="44" spans="1:8" ht="16.5" x14ac:dyDescent="0.3">
      <c r="A44" s="85">
        <v>7</v>
      </c>
      <c r="B44" s="85" t="s">
        <v>69</v>
      </c>
      <c r="C44" s="95">
        <v>1126.9180000000001</v>
      </c>
      <c r="D44" s="183">
        <f t="shared" si="8"/>
        <v>1126.9180000000001</v>
      </c>
      <c r="E44" s="183">
        <v>27000</v>
      </c>
      <c r="F44" s="183">
        <f t="shared" si="9"/>
        <v>30426786.000000004</v>
      </c>
      <c r="G44" s="184">
        <v>0.75</v>
      </c>
      <c r="H44" s="185">
        <f t="shared" si="7"/>
        <v>22820089.500000004</v>
      </c>
    </row>
    <row r="45" spans="1:8" ht="16.5" x14ac:dyDescent="0.3">
      <c r="A45" s="85">
        <v>8</v>
      </c>
      <c r="B45" s="85" t="s">
        <v>70</v>
      </c>
      <c r="C45" s="95">
        <v>1126.9180000000001</v>
      </c>
      <c r="D45" s="183">
        <f t="shared" si="8"/>
        <v>1126.9180000000001</v>
      </c>
      <c r="E45" s="183">
        <v>27000</v>
      </c>
      <c r="F45" s="183">
        <f t="shared" si="9"/>
        <v>30426786.000000004</v>
      </c>
      <c r="G45" s="184">
        <v>0.75</v>
      </c>
      <c r="H45" s="185">
        <f t="shared" si="7"/>
        <v>22820089.500000004</v>
      </c>
    </row>
    <row r="46" spans="1:8" ht="16.5" x14ac:dyDescent="0.3">
      <c r="A46" s="85">
        <v>9</v>
      </c>
      <c r="B46" s="85" t="s">
        <v>71</v>
      </c>
      <c r="C46" s="95">
        <v>1139.098</v>
      </c>
      <c r="D46" s="183">
        <f t="shared" si="8"/>
        <v>1139.098</v>
      </c>
      <c r="E46" s="183">
        <v>27000</v>
      </c>
      <c r="F46" s="183">
        <f t="shared" si="9"/>
        <v>30755646</v>
      </c>
      <c r="G46" s="184">
        <v>0.75</v>
      </c>
      <c r="H46" s="185">
        <f t="shared" si="7"/>
        <v>23066734.5</v>
      </c>
    </row>
    <row r="47" spans="1:8" ht="16.5" x14ac:dyDescent="0.3">
      <c r="A47" s="85">
        <v>10</v>
      </c>
      <c r="B47" s="85" t="s">
        <v>72</v>
      </c>
      <c r="C47" s="95">
        <v>1126.9180000000001</v>
      </c>
      <c r="D47" s="183">
        <f t="shared" si="8"/>
        <v>1126.9180000000001</v>
      </c>
      <c r="E47" s="183">
        <v>27000</v>
      </c>
      <c r="F47" s="183">
        <f t="shared" si="9"/>
        <v>30426786.000000004</v>
      </c>
      <c r="G47" s="184">
        <v>0.75</v>
      </c>
      <c r="H47" s="185">
        <f t="shared" si="7"/>
        <v>22820089.500000004</v>
      </c>
    </row>
    <row r="48" spans="1:8" ht="16.5" x14ac:dyDescent="0.3">
      <c r="A48" s="85">
        <v>11</v>
      </c>
      <c r="B48" s="85" t="s">
        <v>73</v>
      </c>
      <c r="C48" s="95">
        <v>1126.9180000000001</v>
      </c>
      <c r="D48" s="183">
        <f t="shared" si="8"/>
        <v>1126.9180000000001</v>
      </c>
      <c r="E48" s="183">
        <v>27000</v>
      </c>
      <c r="F48" s="183">
        <f t="shared" si="9"/>
        <v>30426786.000000004</v>
      </c>
      <c r="G48" s="184">
        <v>0.75</v>
      </c>
      <c r="H48" s="185">
        <f t="shared" si="7"/>
        <v>22820089.500000004</v>
      </c>
    </row>
    <row r="49" spans="1:8" ht="16.5" x14ac:dyDescent="0.3">
      <c r="A49" s="85">
        <v>12</v>
      </c>
      <c r="B49" s="85" t="s">
        <v>74</v>
      </c>
      <c r="C49" s="95">
        <v>1126.9180000000001</v>
      </c>
      <c r="D49" s="183">
        <f t="shared" si="8"/>
        <v>1126.9180000000001</v>
      </c>
      <c r="E49" s="183">
        <v>27000</v>
      </c>
      <c r="F49" s="183">
        <f t="shared" si="9"/>
        <v>30426786.000000004</v>
      </c>
      <c r="G49" s="184">
        <v>0.55000000000000004</v>
      </c>
      <c r="H49" s="185">
        <f t="shared" si="7"/>
        <v>16734732.300000003</v>
      </c>
    </row>
    <row r="50" spans="1:8" ht="16.5" x14ac:dyDescent="0.3">
      <c r="A50" s="85">
        <v>13</v>
      </c>
      <c r="B50" s="85" t="s">
        <v>75</v>
      </c>
      <c r="C50" s="95">
        <v>1126.9180000000001</v>
      </c>
      <c r="D50" s="183">
        <f t="shared" si="8"/>
        <v>1126.9180000000001</v>
      </c>
      <c r="E50" s="183">
        <v>27000</v>
      </c>
      <c r="F50" s="183">
        <f t="shared" si="9"/>
        <v>30426786.000000004</v>
      </c>
      <c r="G50" s="184">
        <v>0.55000000000000004</v>
      </c>
      <c r="H50" s="185">
        <f t="shared" ref="H50:H53" si="10">F50*G50</f>
        <v>16734732.300000003</v>
      </c>
    </row>
    <row r="51" spans="1:8" ht="16.5" x14ac:dyDescent="0.3">
      <c r="A51" s="85">
        <v>14</v>
      </c>
      <c r="B51" s="85" t="s">
        <v>76</v>
      </c>
      <c r="C51" s="95">
        <v>1126.9180000000001</v>
      </c>
      <c r="D51" s="183">
        <f t="shared" si="8"/>
        <v>1126.9180000000001</v>
      </c>
      <c r="E51" s="183">
        <v>27000</v>
      </c>
      <c r="F51" s="183">
        <f t="shared" si="9"/>
        <v>30426786.000000004</v>
      </c>
      <c r="G51" s="184">
        <v>0.55000000000000004</v>
      </c>
      <c r="H51" s="185">
        <f t="shared" si="10"/>
        <v>16734732.300000003</v>
      </c>
    </row>
    <row r="52" spans="1:8" ht="16.5" x14ac:dyDescent="0.3">
      <c r="A52" s="85">
        <v>15</v>
      </c>
      <c r="B52" s="85" t="s">
        <v>77</v>
      </c>
      <c r="C52" s="95">
        <v>1126.9180000000001</v>
      </c>
      <c r="D52" s="183">
        <f t="shared" si="8"/>
        <v>1126.9180000000001</v>
      </c>
      <c r="E52" s="183">
        <v>27000</v>
      </c>
      <c r="F52" s="183">
        <f t="shared" si="9"/>
        <v>30426786.000000004</v>
      </c>
      <c r="G52" s="184">
        <v>0.55000000000000004</v>
      </c>
      <c r="H52" s="185">
        <f t="shared" si="10"/>
        <v>16734732.300000003</v>
      </c>
    </row>
    <row r="53" spans="1:8" ht="16.5" x14ac:dyDescent="0.3">
      <c r="A53" s="85">
        <v>16</v>
      </c>
      <c r="B53" s="85" t="s">
        <v>78</v>
      </c>
      <c r="C53" s="95">
        <v>1129.808</v>
      </c>
      <c r="D53" s="183">
        <f t="shared" si="8"/>
        <v>1129.808</v>
      </c>
      <c r="E53" s="183">
        <v>27000</v>
      </c>
      <c r="F53" s="183">
        <f t="shared" si="9"/>
        <v>30504816</v>
      </c>
      <c r="G53" s="184">
        <v>0.53</v>
      </c>
      <c r="H53" s="185">
        <f t="shared" si="10"/>
        <v>16167552.48</v>
      </c>
    </row>
    <row r="54" spans="1:8" ht="16.5" x14ac:dyDescent="0.3">
      <c r="A54" s="85">
        <v>17</v>
      </c>
      <c r="B54" s="85" t="s">
        <v>79</v>
      </c>
      <c r="C54" s="95">
        <v>1126.9180000000001</v>
      </c>
      <c r="D54" s="183">
        <f t="shared" si="8"/>
        <v>1126.9180000000001</v>
      </c>
      <c r="E54" s="183">
        <v>27000</v>
      </c>
      <c r="F54" s="183">
        <f t="shared" si="9"/>
        <v>30426786.000000004</v>
      </c>
      <c r="G54" s="184">
        <v>0.45</v>
      </c>
      <c r="H54" s="185">
        <f t="shared" si="7"/>
        <v>13692053.700000001</v>
      </c>
    </row>
    <row r="55" spans="1:8" ht="16.5" x14ac:dyDescent="0.3">
      <c r="A55" s="85">
        <v>18</v>
      </c>
      <c r="B55" s="85" t="s">
        <v>111</v>
      </c>
      <c r="C55" s="95">
        <v>1126.9180000000001</v>
      </c>
      <c r="D55" s="183">
        <f t="shared" ref="D55:D61" si="11">C55/2</f>
        <v>563.45900000000006</v>
      </c>
      <c r="E55" s="183">
        <v>27000</v>
      </c>
      <c r="F55" s="183">
        <f t="shared" si="9"/>
        <v>30426786.000000004</v>
      </c>
      <c r="G55" s="184">
        <v>0.25</v>
      </c>
      <c r="H55" s="185">
        <f t="shared" si="7"/>
        <v>7606696.5000000009</v>
      </c>
    </row>
    <row r="56" spans="1:8" ht="16.5" x14ac:dyDescent="0.3">
      <c r="A56" s="85">
        <v>19</v>
      </c>
      <c r="B56" s="85" t="s">
        <v>112</v>
      </c>
      <c r="C56" s="95">
        <v>1126.9180000000001</v>
      </c>
      <c r="D56" s="183">
        <f t="shared" si="11"/>
        <v>563.45900000000006</v>
      </c>
      <c r="E56" s="183">
        <v>27000</v>
      </c>
      <c r="F56" s="183">
        <f t="shared" si="9"/>
        <v>30426786.000000004</v>
      </c>
      <c r="G56" s="184">
        <v>0.25</v>
      </c>
      <c r="H56" s="185">
        <f t="shared" si="7"/>
        <v>7606696.5000000009</v>
      </c>
    </row>
    <row r="57" spans="1:8" ht="16.5" x14ac:dyDescent="0.3">
      <c r="A57" s="85">
        <v>20</v>
      </c>
      <c r="B57" s="85" t="s">
        <v>113</v>
      </c>
      <c r="C57" s="95">
        <v>1126.9180000000001</v>
      </c>
      <c r="D57" s="183">
        <f t="shared" si="11"/>
        <v>563.45900000000006</v>
      </c>
      <c r="E57" s="183">
        <v>27000</v>
      </c>
      <c r="F57" s="183">
        <f t="shared" si="9"/>
        <v>30426786.000000004</v>
      </c>
      <c r="G57" s="184">
        <v>0.25</v>
      </c>
      <c r="H57" s="185">
        <f t="shared" si="7"/>
        <v>7606696.5000000009</v>
      </c>
    </row>
    <row r="58" spans="1:8" ht="16.5" x14ac:dyDescent="0.3">
      <c r="A58" s="85">
        <v>21</v>
      </c>
      <c r="B58" s="85" t="s">
        <v>114</v>
      </c>
      <c r="C58" s="95">
        <v>1126.9180000000001</v>
      </c>
      <c r="D58" s="183">
        <f t="shared" si="11"/>
        <v>563.45900000000006</v>
      </c>
      <c r="E58" s="183">
        <v>27000</v>
      </c>
      <c r="F58" s="183">
        <f t="shared" si="9"/>
        <v>30426786.000000004</v>
      </c>
      <c r="G58" s="184">
        <v>0.25</v>
      </c>
      <c r="H58" s="185">
        <f t="shared" si="7"/>
        <v>7606696.5000000009</v>
      </c>
    </row>
    <row r="59" spans="1:8" ht="16.5" x14ac:dyDescent="0.3">
      <c r="A59" s="85">
        <v>22</v>
      </c>
      <c r="B59" s="85" t="s">
        <v>115</v>
      </c>
      <c r="C59" s="95">
        <v>1126.9180000000001</v>
      </c>
      <c r="D59" s="183">
        <f t="shared" si="11"/>
        <v>563.45900000000006</v>
      </c>
      <c r="E59" s="183">
        <v>27000</v>
      </c>
      <c r="F59" s="183">
        <f t="shared" si="9"/>
        <v>30426786.000000004</v>
      </c>
      <c r="G59" s="184">
        <v>0.25</v>
      </c>
      <c r="H59" s="185">
        <f t="shared" si="7"/>
        <v>7606696.5000000009</v>
      </c>
    </row>
    <row r="60" spans="1:8" ht="16.5" x14ac:dyDescent="0.3">
      <c r="A60" s="85">
        <v>23</v>
      </c>
      <c r="B60" s="85" t="s">
        <v>116</v>
      </c>
      <c r="C60" s="95">
        <v>1134.5079999999998</v>
      </c>
      <c r="D60" s="183">
        <f t="shared" si="11"/>
        <v>567.25399999999991</v>
      </c>
      <c r="E60" s="183">
        <v>27000</v>
      </c>
      <c r="F60" s="183">
        <f t="shared" si="9"/>
        <v>30631715.999999996</v>
      </c>
      <c r="G60" s="184">
        <v>0.25</v>
      </c>
      <c r="H60" s="185">
        <f t="shared" si="7"/>
        <v>7657928.9999999991</v>
      </c>
    </row>
    <row r="61" spans="1:8" ht="16.5" x14ac:dyDescent="0.3">
      <c r="A61" s="85">
        <v>24</v>
      </c>
      <c r="B61" s="85" t="s">
        <v>117</v>
      </c>
      <c r="C61" s="95">
        <v>1134.4880000000001</v>
      </c>
      <c r="D61" s="183">
        <f t="shared" si="11"/>
        <v>567.24400000000003</v>
      </c>
      <c r="E61" s="183">
        <v>27000</v>
      </c>
      <c r="F61" s="183">
        <f t="shared" si="9"/>
        <v>30631176</v>
      </c>
      <c r="G61" s="184">
        <v>0.25</v>
      </c>
      <c r="H61" s="185">
        <f t="shared" si="7"/>
        <v>7657794</v>
      </c>
    </row>
    <row r="62" spans="1:8" ht="16.5" x14ac:dyDescent="0.3">
      <c r="A62" s="85">
        <v>25</v>
      </c>
      <c r="B62" s="86" t="s">
        <v>80</v>
      </c>
      <c r="C62" s="95">
        <v>302.44</v>
      </c>
      <c r="D62" s="183"/>
      <c r="E62" s="183">
        <v>27000</v>
      </c>
      <c r="F62" s="183">
        <f t="shared" si="9"/>
        <v>8165880</v>
      </c>
      <c r="G62" s="184"/>
      <c r="H62" s="185">
        <f t="shared" si="7"/>
        <v>0</v>
      </c>
    </row>
    <row r="63" spans="1:8" ht="16.5" x14ac:dyDescent="0.3">
      <c r="A63" s="250" t="s">
        <v>913</v>
      </c>
      <c r="B63" s="251"/>
      <c r="C63" s="90">
        <f t="shared" ref="C63:D63" si="12">SUM(C38:C62)</f>
        <v>27417.852000000006</v>
      </c>
      <c r="D63" s="90">
        <f t="shared" si="12"/>
        <v>23163.618999999995</v>
      </c>
      <c r="E63" s="90"/>
      <c r="F63" s="90">
        <f>SUM(F37:F62)</f>
        <v>814310204</v>
      </c>
      <c r="G63" s="89">
        <f>H63/F63</f>
        <v>0.57539598432933314</v>
      </c>
      <c r="H63" s="90">
        <f>SUM(H37:H62)</f>
        <v>468550821.38000005</v>
      </c>
    </row>
    <row r="64" spans="1:8" ht="16.5" x14ac:dyDescent="0.3">
      <c r="A64" s="252" t="s">
        <v>914</v>
      </c>
      <c r="B64" s="253"/>
      <c r="C64" s="90">
        <v>78</v>
      </c>
      <c r="D64" s="183"/>
      <c r="E64" s="183">
        <v>500000</v>
      </c>
      <c r="F64" s="183">
        <f t="shared" ref="F64" si="13">C64*E64</f>
        <v>39000000</v>
      </c>
      <c r="G64" s="183"/>
      <c r="H64" s="183"/>
    </row>
    <row r="65" spans="1:8" ht="16.5" x14ac:dyDescent="0.3">
      <c r="A65" s="250" t="s">
        <v>85</v>
      </c>
      <c r="B65" s="250"/>
      <c r="C65" s="250"/>
      <c r="D65" s="250"/>
      <c r="E65" s="250"/>
      <c r="F65" s="90">
        <f>F63+F64</f>
        <v>853310204</v>
      </c>
      <c r="G65" s="89">
        <f>H65/F65</f>
        <v>0.54909787693104872</v>
      </c>
      <c r="H65" s="90">
        <f t="shared" ref="H65" si="14">H63+H64</f>
        <v>468550821.38000005</v>
      </c>
    </row>
  </sheetData>
  <mergeCells count="11">
    <mergeCell ref="L9:N9"/>
    <mergeCell ref="A30:B30"/>
    <mergeCell ref="C3:E3"/>
    <mergeCell ref="A31:E31"/>
    <mergeCell ref="C37:E37"/>
    <mergeCell ref="A1:C1"/>
    <mergeCell ref="A65:E65"/>
    <mergeCell ref="A63:B63"/>
    <mergeCell ref="A64:B64"/>
    <mergeCell ref="A35:C35"/>
    <mergeCell ref="A29:B29"/>
  </mergeCells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AE784-38E8-4CC7-B3E4-920247B15DDB}">
  <dimension ref="A1:J26"/>
  <sheetViews>
    <sheetView topLeftCell="B1" zoomScaleNormal="100" workbookViewId="0">
      <selection activeCell="D22" sqref="D22"/>
    </sheetView>
  </sheetViews>
  <sheetFormatPr defaultColWidth="14.140625" defaultRowHeight="15" x14ac:dyDescent="0.25"/>
  <cols>
    <col min="1" max="1" width="3.85546875" customWidth="1"/>
    <col min="2" max="2" width="25" bestFit="1" customWidth="1"/>
    <col min="3" max="3" width="19.5703125" style="1" bestFit="1" customWidth="1"/>
    <col min="4" max="4" width="18.42578125" style="1" customWidth="1"/>
    <col min="5" max="5" width="16.5703125" style="21" bestFit="1" customWidth="1"/>
    <col min="6" max="6" width="13.28515625" style="21" customWidth="1"/>
    <col min="7" max="7" width="15.85546875" bestFit="1" customWidth="1"/>
    <col min="8" max="8" width="13.42578125" bestFit="1" customWidth="1"/>
    <col min="9" max="9" width="15.28515625" bestFit="1" customWidth="1"/>
  </cols>
  <sheetData>
    <row r="1" spans="1:10" s="36" customFormat="1" ht="49.5" x14ac:dyDescent="0.25">
      <c r="A1" s="34" t="s">
        <v>29</v>
      </c>
      <c r="B1" s="34" t="s">
        <v>1</v>
      </c>
      <c r="C1" s="35" t="s">
        <v>962</v>
      </c>
      <c r="D1" s="35" t="s">
        <v>963</v>
      </c>
      <c r="E1" s="35" t="s">
        <v>920</v>
      </c>
      <c r="F1" s="35" t="s">
        <v>921</v>
      </c>
      <c r="G1" s="35" t="s">
        <v>30</v>
      </c>
      <c r="H1" s="35" t="s">
        <v>31</v>
      </c>
    </row>
    <row r="2" spans="1:10" ht="16.5" x14ac:dyDescent="0.3">
      <c r="A2" s="37">
        <v>1</v>
      </c>
      <c r="B2" s="38" t="s">
        <v>17</v>
      </c>
      <c r="C2" s="39">
        <f>'Land, Stamp Duty and rent cost'!F15</f>
        <v>3813900</v>
      </c>
      <c r="D2" s="39">
        <f t="shared" ref="D2:F10" si="0">C2/10^7</f>
        <v>0.38139000000000001</v>
      </c>
      <c r="E2" s="39">
        <v>3813900</v>
      </c>
      <c r="F2" s="39">
        <f t="shared" si="0"/>
        <v>0.38139000000000001</v>
      </c>
      <c r="G2" s="40">
        <f>C2-E2</f>
        <v>0</v>
      </c>
      <c r="H2" s="40">
        <f>G2/10^7</f>
        <v>0</v>
      </c>
    </row>
    <row r="3" spans="1:10" ht="16.5" x14ac:dyDescent="0.3">
      <c r="A3" s="37">
        <v>2</v>
      </c>
      <c r="B3" s="38" t="s">
        <v>39</v>
      </c>
      <c r="C3" s="39">
        <f>'Rent Cost'!I171</f>
        <v>105681600</v>
      </c>
      <c r="D3" s="39">
        <f t="shared" si="0"/>
        <v>10.568160000000001</v>
      </c>
      <c r="E3" s="39">
        <v>105681600</v>
      </c>
      <c r="F3" s="39">
        <f t="shared" si="0"/>
        <v>10.568160000000001</v>
      </c>
      <c r="G3" s="40">
        <f>C3-E3</f>
        <v>0</v>
      </c>
      <c r="H3" s="40">
        <f>G3/10^7</f>
        <v>0</v>
      </c>
    </row>
    <row r="4" spans="1:10" ht="31.5" x14ac:dyDescent="0.3">
      <c r="A4" s="37">
        <v>3</v>
      </c>
      <c r="B4" s="13" t="s">
        <v>96</v>
      </c>
      <c r="C4" s="224">
        <f>ROUND('Construction Cost'!D2769,0)</f>
        <v>576196382</v>
      </c>
      <c r="D4" s="224">
        <f t="shared" si="0"/>
        <v>57.619638199999997</v>
      </c>
      <c r="E4" s="224">
        <v>529171155</v>
      </c>
      <c r="F4" s="224">
        <f>E4/10^7</f>
        <v>52.917115500000001</v>
      </c>
      <c r="G4" s="226">
        <f>C4-E4</f>
        <v>47025227</v>
      </c>
      <c r="H4" s="226">
        <f>G4/10^7</f>
        <v>4.7025227000000003</v>
      </c>
    </row>
    <row r="5" spans="1:10" ht="31.5" x14ac:dyDescent="0.3">
      <c r="A5" s="37">
        <v>4</v>
      </c>
      <c r="B5" s="13" t="s">
        <v>18</v>
      </c>
      <c r="C5" s="225"/>
      <c r="D5" s="225"/>
      <c r="E5" s="225"/>
      <c r="F5" s="225"/>
      <c r="G5" s="227"/>
      <c r="H5" s="227"/>
      <c r="I5" s="1">
        <v>127278700</v>
      </c>
      <c r="J5" s="2">
        <f>G4/I5*100</f>
        <v>36.946658788941114</v>
      </c>
    </row>
    <row r="6" spans="1:10" ht="16.5" x14ac:dyDescent="0.3">
      <c r="A6" s="37">
        <v>5</v>
      </c>
      <c r="B6" s="43" t="s">
        <v>32</v>
      </c>
      <c r="C6" s="44">
        <f>'TDR &amp; Approval'!D151</f>
        <v>155242571</v>
      </c>
      <c r="D6" s="39">
        <f t="shared" si="0"/>
        <v>15.5242571</v>
      </c>
      <c r="E6" s="44">
        <v>131871784</v>
      </c>
      <c r="F6" s="39">
        <f t="shared" si="0"/>
        <v>13.187178400000001</v>
      </c>
      <c r="G6" s="40">
        <f t="shared" ref="G6:G9" si="1">C6-E6</f>
        <v>23370787</v>
      </c>
      <c r="H6" s="40">
        <f t="shared" ref="H6:H10" si="2">G6/10^7</f>
        <v>2.3370787000000002</v>
      </c>
    </row>
    <row r="7" spans="1:10" ht="16.5" x14ac:dyDescent="0.3">
      <c r="A7" s="37">
        <v>6</v>
      </c>
      <c r="B7" s="45" t="s">
        <v>33</v>
      </c>
      <c r="C7" s="46">
        <f>Professional!F110</f>
        <v>11473801</v>
      </c>
      <c r="D7" s="39">
        <f t="shared" si="0"/>
        <v>1.1473800999999999</v>
      </c>
      <c r="E7" s="46">
        <v>11012901</v>
      </c>
      <c r="F7" s="39">
        <f t="shared" si="0"/>
        <v>1.1012900999999999</v>
      </c>
      <c r="G7" s="40">
        <f t="shared" si="1"/>
        <v>460900</v>
      </c>
      <c r="H7" s="40">
        <f t="shared" si="2"/>
        <v>4.6089999999999999E-2</v>
      </c>
    </row>
    <row r="8" spans="1:10" ht="16.5" x14ac:dyDescent="0.3">
      <c r="A8" s="37">
        <v>7</v>
      </c>
      <c r="B8" s="41" t="s">
        <v>34</v>
      </c>
      <c r="C8" s="42">
        <f>Admin!F568</f>
        <v>37861391.850000001</v>
      </c>
      <c r="D8" s="39">
        <f t="shared" si="0"/>
        <v>3.7861391850000001</v>
      </c>
      <c r="E8" s="42">
        <v>33180742.030000005</v>
      </c>
      <c r="F8" s="39">
        <f t="shared" si="0"/>
        <v>3.3180742030000006</v>
      </c>
      <c r="G8" s="40">
        <f t="shared" si="1"/>
        <v>4680649.8199999966</v>
      </c>
      <c r="H8" s="40">
        <f t="shared" si="2"/>
        <v>0.46806498199999963</v>
      </c>
    </row>
    <row r="9" spans="1:10" ht="16.5" x14ac:dyDescent="0.3">
      <c r="A9" s="37">
        <v>8</v>
      </c>
      <c r="B9" s="41" t="s">
        <v>35</v>
      </c>
      <c r="C9" s="42">
        <f>MArketing!F21</f>
        <v>3937434</v>
      </c>
      <c r="D9" s="39">
        <f t="shared" si="0"/>
        <v>0.39374340000000002</v>
      </c>
      <c r="E9" s="42">
        <v>3937434</v>
      </c>
      <c r="F9" s="39">
        <f t="shared" si="0"/>
        <v>0.39374340000000002</v>
      </c>
      <c r="G9" s="40">
        <f t="shared" si="1"/>
        <v>0</v>
      </c>
      <c r="H9" s="40">
        <f t="shared" si="2"/>
        <v>0</v>
      </c>
    </row>
    <row r="10" spans="1:10" ht="16.5" x14ac:dyDescent="0.3">
      <c r="A10" s="37">
        <v>9</v>
      </c>
      <c r="B10" s="45" t="s">
        <v>36</v>
      </c>
      <c r="C10" s="46">
        <f>Interest!C12</f>
        <v>15865865</v>
      </c>
      <c r="D10" s="39">
        <f t="shared" si="0"/>
        <v>1.5865864999999999</v>
      </c>
      <c r="E10" s="46">
        <v>9771780</v>
      </c>
      <c r="F10" s="39">
        <f t="shared" si="0"/>
        <v>0.97717799999999999</v>
      </c>
      <c r="G10" s="40">
        <f>C10-E10</f>
        <v>6094085</v>
      </c>
      <c r="H10" s="40">
        <f t="shared" si="2"/>
        <v>0.60940850000000002</v>
      </c>
    </row>
    <row r="11" spans="1:10" ht="16.5" x14ac:dyDescent="0.3">
      <c r="A11" s="37"/>
      <c r="B11" s="47" t="s">
        <v>27</v>
      </c>
      <c r="C11" s="48">
        <f>SUM(C2:C10)</f>
        <v>910072944.85000002</v>
      </c>
      <c r="D11" s="48">
        <f>SUM(D2:D10)</f>
        <v>91.007294485000003</v>
      </c>
      <c r="E11" s="48">
        <f>SUM(E2:E10)</f>
        <v>828441296.02999997</v>
      </c>
      <c r="F11" s="48">
        <f>SUM(F2:F10)</f>
        <v>82.844129602999999</v>
      </c>
      <c r="G11" s="49">
        <f t="shared" ref="G11:H11" si="3">SUM(G2:G10)</f>
        <v>81631648.819999993</v>
      </c>
      <c r="H11" s="49">
        <f t="shared" si="3"/>
        <v>8.1631648820000002</v>
      </c>
    </row>
    <row r="13" spans="1:10" x14ac:dyDescent="0.25">
      <c r="C13" s="1">
        <v>40000000</v>
      </c>
    </row>
    <row r="14" spans="1:10" x14ac:dyDescent="0.25">
      <c r="C14" s="1">
        <f>C13-C10</f>
        <v>24134135</v>
      </c>
      <c r="D14"/>
      <c r="E14"/>
      <c r="F14"/>
    </row>
    <row r="15" spans="1:10" x14ac:dyDescent="0.25">
      <c r="D15"/>
      <c r="E15"/>
      <c r="F15"/>
    </row>
    <row r="16" spans="1:10" x14ac:dyDescent="0.25">
      <c r="D16"/>
      <c r="E16"/>
      <c r="F16"/>
    </row>
    <row r="17" spans="4:6" x14ac:dyDescent="0.25">
      <c r="D17"/>
      <c r="E17"/>
      <c r="F17"/>
    </row>
    <row r="18" spans="4:6" x14ac:dyDescent="0.25">
      <c r="D18"/>
      <c r="E18"/>
      <c r="F18"/>
    </row>
    <row r="19" spans="4:6" x14ac:dyDescent="0.25">
      <c r="D19"/>
      <c r="E19"/>
      <c r="F19"/>
    </row>
    <row r="20" spans="4:6" x14ac:dyDescent="0.25">
      <c r="D20"/>
      <c r="E20"/>
      <c r="F20"/>
    </row>
    <row r="21" spans="4:6" x14ac:dyDescent="0.25">
      <c r="D21"/>
      <c r="E21"/>
      <c r="F21"/>
    </row>
    <row r="22" spans="4:6" x14ac:dyDescent="0.25">
      <c r="D22"/>
      <c r="E22"/>
      <c r="F22"/>
    </row>
    <row r="23" spans="4:6" x14ac:dyDescent="0.25">
      <c r="D23"/>
      <c r="E23"/>
      <c r="F23"/>
    </row>
    <row r="24" spans="4:6" x14ac:dyDescent="0.25">
      <c r="D24"/>
      <c r="E24"/>
      <c r="F24"/>
    </row>
    <row r="25" spans="4:6" x14ac:dyDescent="0.25">
      <c r="D25"/>
      <c r="E25"/>
      <c r="F25"/>
    </row>
    <row r="26" spans="4:6" x14ac:dyDescent="0.25">
      <c r="D26"/>
      <c r="E26"/>
      <c r="F26"/>
    </row>
  </sheetData>
  <mergeCells count="6">
    <mergeCell ref="C4:C5"/>
    <mergeCell ref="D4:D5"/>
    <mergeCell ref="G4:G5"/>
    <mergeCell ref="H4:H5"/>
    <mergeCell ref="E4:E5"/>
    <mergeCell ref="F4:F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3FE67-3694-4B0B-A694-A242EF06FC22}">
  <dimension ref="A1:L922"/>
  <sheetViews>
    <sheetView workbookViewId="0">
      <selection activeCell="C20" sqref="C20"/>
    </sheetView>
  </sheetViews>
  <sheetFormatPr defaultColWidth="14.42578125" defaultRowHeight="16.5" x14ac:dyDescent="0.3"/>
  <cols>
    <col min="1" max="1" width="6.85546875" style="94" customWidth="1"/>
    <col min="2" max="2" width="24" style="94" customWidth="1"/>
    <col min="3" max="3" width="11.42578125" style="94" customWidth="1"/>
    <col min="4" max="4" width="14.28515625" style="94" customWidth="1"/>
    <col min="5" max="5" width="16" style="94" customWidth="1"/>
    <col min="6" max="6" width="17.140625" style="94" customWidth="1"/>
    <col min="7" max="7" width="16.5703125" style="94" customWidth="1"/>
    <col min="8" max="8" width="17.42578125" style="94" customWidth="1"/>
    <col min="9" max="9" width="6.85546875" style="92" bestFit="1" customWidth="1"/>
    <col min="10" max="10" width="38.140625" style="92" bestFit="1" customWidth="1"/>
    <col min="11" max="11" width="15.28515625" style="93" customWidth="1"/>
    <col min="12" max="19" width="8.7109375" style="94" customWidth="1"/>
    <col min="20" max="16384" width="14.42578125" style="94"/>
  </cols>
  <sheetData>
    <row r="1" spans="1:12" x14ac:dyDescent="0.3">
      <c r="A1" s="236" t="s">
        <v>54</v>
      </c>
      <c r="B1" s="237"/>
      <c r="C1" s="237"/>
      <c r="D1" s="237"/>
      <c r="E1" s="237"/>
      <c r="F1" s="91"/>
      <c r="G1" s="91"/>
      <c r="H1" s="91"/>
    </row>
    <row r="2" spans="1:12" ht="17.25" thickBot="1" x14ac:dyDescent="0.35">
      <c r="B2" s="97"/>
      <c r="D2" s="98"/>
      <c r="E2" s="91"/>
      <c r="F2" s="91"/>
      <c r="G2" s="91"/>
      <c r="H2" s="91"/>
      <c r="I2" s="92">
        <v>12</v>
      </c>
      <c r="J2" s="99" t="s">
        <v>87</v>
      </c>
      <c r="K2" s="104" t="e">
        <f>#REF!*159*12</f>
        <v>#REF!</v>
      </c>
      <c r="L2" s="105" t="s">
        <v>86</v>
      </c>
    </row>
    <row r="3" spans="1:12" ht="17.25" thickBot="1" x14ac:dyDescent="0.35">
      <c r="A3" s="116" t="s">
        <v>29</v>
      </c>
      <c r="B3" s="117" t="s">
        <v>55</v>
      </c>
      <c r="C3" s="118" t="s">
        <v>0</v>
      </c>
      <c r="D3" s="117" t="s">
        <v>1</v>
      </c>
      <c r="E3" s="118" t="s">
        <v>706</v>
      </c>
      <c r="F3" s="118" t="s">
        <v>707</v>
      </c>
      <c r="G3" s="91"/>
      <c r="H3" s="91"/>
      <c r="I3" s="92">
        <v>13</v>
      </c>
      <c r="J3" s="92" t="s">
        <v>88</v>
      </c>
      <c r="K3" s="93">
        <v>60000</v>
      </c>
      <c r="L3" s="105" t="s">
        <v>86</v>
      </c>
    </row>
    <row r="4" spans="1:12" ht="17.25" thickBot="1" x14ac:dyDescent="0.35">
      <c r="A4" s="119">
        <v>1</v>
      </c>
      <c r="B4" s="238" t="s">
        <v>128</v>
      </c>
      <c r="C4" s="231" t="s">
        <v>129</v>
      </c>
      <c r="D4" s="120" t="s">
        <v>37</v>
      </c>
      <c r="E4" s="121">
        <v>3106500</v>
      </c>
      <c r="F4" s="121">
        <v>3106500</v>
      </c>
      <c r="G4" s="91"/>
      <c r="H4" s="91"/>
      <c r="I4" s="92">
        <v>14</v>
      </c>
      <c r="J4" s="99" t="s">
        <v>89</v>
      </c>
      <c r="K4" s="104" t="e">
        <f>K3*#REF!</f>
        <v>#REF!</v>
      </c>
      <c r="L4" s="105" t="s">
        <v>86</v>
      </c>
    </row>
    <row r="5" spans="1:12" ht="17.25" thickBot="1" x14ac:dyDescent="0.35">
      <c r="A5" s="122">
        <v>2</v>
      </c>
      <c r="B5" s="239"/>
      <c r="C5" s="232"/>
      <c r="D5" s="234" t="s">
        <v>38</v>
      </c>
      <c r="E5" s="123">
        <v>30000</v>
      </c>
      <c r="F5" s="123">
        <v>30000</v>
      </c>
      <c r="G5" s="91"/>
      <c r="H5" s="91"/>
      <c r="I5" s="92">
        <v>15</v>
      </c>
      <c r="J5" s="92" t="s">
        <v>90</v>
      </c>
      <c r="K5" s="93">
        <v>15000</v>
      </c>
      <c r="L5" s="105" t="s">
        <v>86</v>
      </c>
    </row>
    <row r="6" spans="1:12" ht="17.25" thickBot="1" x14ac:dyDescent="0.35">
      <c r="A6" s="119">
        <v>3</v>
      </c>
      <c r="B6" s="240"/>
      <c r="C6" s="233"/>
      <c r="D6" s="235"/>
      <c r="E6" s="121">
        <v>7700</v>
      </c>
      <c r="F6" s="121">
        <v>7700</v>
      </c>
      <c r="G6" s="91"/>
      <c r="H6" s="91"/>
      <c r="I6" s="92">
        <v>16</v>
      </c>
      <c r="J6" s="99" t="s">
        <v>91</v>
      </c>
      <c r="K6" s="104" t="e">
        <f>K5*#REF!</f>
        <v>#REF!</v>
      </c>
      <c r="L6" s="105" t="s">
        <v>86</v>
      </c>
    </row>
    <row r="7" spans="1:12" ht="17.25" thickBot="1" x14ac:dyDescent="0.35">
      <c r="A7" s="122">
        <v>4</v>
      </c>
      <c r="B7" s="241" t="s">
        <v>708</v>
      </c>
      <c r="C7" s="241" t="s">
        <v>130</v>
      </c>
      <c r="D7" s="124" t="s">
        <v>37</v>
      </c>
      <c r="E7" s="123">
        <v>40000</v>
      </c>
      <c r="F7" s="123">
        <v>40000</v>
      </c>
      <c r="G7" s="91"/>
      <c r="H7" s="91"/>
      <c r="I7" s="92">
        <v>17</v>
      </c>
      <c r="J7" s="92" t="s">
        <v>92</v>
      </c>
      <c r="K7" s="93">
        <v>20000</v>
      </c>
      <c r="L7" s="105" t="s">
        <v>86</v>
      </c>
    </row>
    <row r="8" spans="1:12" ht="17.25" thickBot="1" x14ac:dyDescent="0.35">
      <c r="A8" s="119">
        <v>5</v>
      </c>
      <c r="B8" s="242"/>
      <c r="C8" s="242"/>
      <c r="D8" s="238" t="s">
        <v>38</v>
      </c>
      <c r="E8" s="121">
        <v>30000</v>
      </c>
      <c r="F8" s="121">
        <v>30000</v>
      </c>
      <c r="G8" s="91"/>
      <c r="H8" s="91"/>
      <c r="I8" s="92">
        <v>18</v>
      </c>
      <c r="J8" s="99" t="s">
        <v>93</v>
      </c>
      <c r="K8" s="104" t="e">
        <f>K7*#REF!</f>
        <v>#REF!</v>
      </c>
      <c r="L8" s="105" t="s">
        <v>86</v>
      </c>
    </row>
    <row r="9" spans="1:12" ht="17.25" thickBot="1" x14ac:dyDescent="0.35">
      <c r="A9" s="122">
        <v>6</v>
      </c>
      <c r="B9" s="243"/>
      <c r="C9" s="243"/>
      <c r="D9" s="240"/>
      <c r="E9" s="123">
        <v>9800</v>
      </c>
      <c r="F9" s="123">
        <v>9800</v>
      </c>
      <c r="G9" s="91"/>
      <c r="H9" s="91"/>
      <c r="I9" s="92">
        <v>19</v>
      </c>
      <c r="J9" s="99" t="s">
        <v>94</v>
      </c>
      <c r="K9" s="104" t="e">
        <f>(#REF!*159)+#REF!+#REF!+#REF!</f>
        <v>#REF!</v>
      </c>
      <c r="L9" s="105" t="s">
        <v>86</v>
      </c>
    </row>
    <row r="10" spans="1:12" ht="17.25" thickBot="1" x14ac:dyDescent="0.35">
      <c r="A10" s="119">
        <v>7</v>
      </c>
      <c r="B10" s="231" t="s">
        <v>131</v>
      </c>
      <c r="C10" s="231" t="s">
        <v>132</v>
      </c>
      <c r="D10" s="120" t="s">
        <v>37</v>
      </c>
      <c r="E10" s="125">
        <v>500</v>
      </c>
      <c r="F10" s="125">
        <v>500</v>
      </c>
      <c r="G10" s="91"/>
      <c r="H10" s="91"/>
      <c r="I10" s="92">
        <v>20</v>
      </c>
      <c r="J10" s="99" t="s">
        <v>133</v>
      </c>
      <c r="K10" s="104">
        <f>25000*50</f>
        <v>1250000</v>
      </c>
      <c r="L10" s="105" t="s">
        <v>86</v>
      </c>
    </row>
    <row r="11" spans="1:12" ht="17.25" thickBot="1" x14ac:dyDescent="0.35">
      <c r="A11" s="122">
        <v>8</v>
      </c>
      <c r="B11" s="232"/>
      <c r="C11" s="232"/>
      <c r="D11" s="234" t="s">
        <v>38</v>
      </c>
      <c r="E11" s="126">
        <v>100</v>
      </c>
      <c r="F11" s="126">
        <v>100</v>
      </c>
      <c r="G11" s="91"/>
      <c r="H11" s="91"/>
      <c r="I11" s="99"/>
      <c r="J11" s="99" t="s">
        <v>95</v>
      </c>
      <c r="K11" s="104" t="e">
        <f>#REF!+#REF!+K2+K4+K6+K8+K9+K10</f>
        <v>#REF!</v>
      </c>
      <c r="L11" s="105" t="s">
        <v>86</v>
      </c>
    </row>
    <row r="12" spans="1:12" ht="17.25" thickBot="1" x14ac:dyDescent="0.35">
      <c r="A12" s="119">
        <v>9</v>
      </c>
      <c r="B12" s="233"/>
      <c r="C12" s="233"/>
      <c r="D12" s="235"/>
      <c r="E12" s="125">
        <v>800</v>
      </c>
      <c r="F12" s="125">
        <v>800</v>
      </c>
      <c r="G12" s="91"/>
      <c r="H12" s="91"/>
    </row>
    <row r="13" spans="1:12" ht="17.25" thickBot="1" x14ac:dyDescent="0.35">
      <c r="A13" s="122">
        <v>10</v>
      </c>
      <c r="B13" s="234" t="s">
        <v>709</v>
      </c>
      <c r="C13" s="234" t="s">
        <v>710</v>
      </c>
      <c r="D13" s="124" t="s">
        <v>711</v>
      </c>
      <c r="E13" s="123">
        <v>550000</v>
      </c>
      <c r="F13" s="123">
        <v>550000</v>
      </c>
      <c r="G13" s="91"/>
      <c r="H13" s="91"/>
    </row>
    <row r="14" spans="1:12" ht="17.25" thickBot="1" x14ac:dyDescent="0.35">
      <c r="A14" s="119">
        <v>11</v>
      </c>
      <c r="B14" s="235"/>
      <c r="C14" s="235"/>
      <c r="D14" s="120" t="s">
        <v>37</v>
      </c>
      <c r="E14" s="121">
        <v>38500</v>
      </c>
      <c r="F14" s="121">
        <v>38500</v>
      </c>
      <c r="G14" s="91"/>
      <c r="H14" s="91"/>
    </row>
    <row r="15" spans="1:12" ht="17.25" thickBot="1" x14ac:dyDescent="0.35">
      <c r="A15" s="127"/>
      <c r="B15" s="228" t="s">
        <v>46</v>
      </c>
      <c r="C15" s="229"/>
      <c r="D15" s="230"/>
      <c r="E15" s="128">
        <v>3813900</v>
      </c>
      <c r="F15" s="128">
        <v>3813900</v>
      </c>
      <c r="G15" s="91"/>
      <c r="H15" s="91"/>
    </row>
    <row r="16" spans="1:12" x14ac:dyDescent="0.3">
      <c r="B16" s="97"/>
      <c r="D16" s="98"/>
      <c r="E16" s="91"/>
      <c r="F16" s="91"/>
      <c r="G16" s="91"/>
      <c r="H16" s="91"/>
    </row>
    <row r="17" spans="2:8" x14ac:dyDescent="0.3">
      <c r="B17" s="97"/>
      <c r="D17" s="98"/>
      <c r="E17" s="91"/>
      <c r="F17" s="91"/>
      <c r="G17" s="91"/>
      <c r="H17" s="91"/>
    </row>
    <row r="18" spans="2:8" x14ac:dyDescent="0.3">
      <c r="B18" s="97"/>
      <c r="D18" s="98"/>
      <c r="E18" s="91"/>
      <c r="F18" s="91"/>
      <c r="G18" s="91"/>
      <c r="H18" s="91"/>
    </row>
    <row r="19" spans="2:8" x14ac:dyDescent="0.3">
      <c r="B19" s="97"/>
      <c r="D19" s="98"/>
      <c r="E19" s="91"/>
      <c r="F19" s="91"/>
      <c r="G19" s="91"/>
      <c r="H19" s="91"/>
    </row>
    <row r="20" spans="2:8" x14ac:dyDescent="0.3">
      <c r="B20" s="97"/>
      <c r="D20" s="98"/>
      <c r="E20" s="91"/>
      <c r="F20" s="91"/>
      <c r="G20" s="91"/>
      <c r="H20" s="91"/>
    </row>
    <row r="21" spans="2:8" x14ac:dyDescent="0.3">
      <c r="B21" s="97"/>
      <c r="D21" s="98"/>
      <c r="E21" s="91"/>
      <c r="F21" s="91"/>
      <c r="G21" s="91"/>
      <c r="H21" s="91"/>
    </row>
    <row r="22" spans="2:8" x14ac:dyDescent="0.3">
      <c r="B22" s="97"/>
      <c r="D22" s="98"/>
      <c r="E22" s="91"/>
      <c r="F22" s="91"/>
      <c r="G22" s="91"/>
      <c r="H22" s="91"/>
    </row>
    <row r="23" spans="2:8" x14ac:dyDescent="0.3">
      <c r="B23" s="97"/>
      <c r="D23" s="98"/>
      <c r="E23" s="91"/>
      <c r="F23" s="91"/>
      <c r="G23" s="91"/>
      <c r="H23" s="91"/>
    </row>
    <row r="24" spans="2:8" x14ac:dyDescent="0.3">
      <c r="B24" s="97"/>
      <c r="D24" s="98"/>
      <c r="E24" s="91"/>
      <c r="F24" s="91"/>
      <c r="G24" s="91"/>
      <c r="H24" s="91"/>
    </row>
    <row r="25" spans="2:8" x14ac:dyDescent="0.3">
      <c r="B25" s="97"/>
      <c r="D25" s="98"/>
      <c r="E25" s="91"/>
      <c r="F25" s="91"/>
      <c r="G25" s="91"/>
      <c r="H25" s="91"/>
    </row>
    <row r="26" spans="2:8" x14ac:dyDescent="0.3">
      <c r="B26" s="97"/>
      <c r="D26" s="98"/>
      <c r="E26" s="91"/>
      <c r="F26" s="91"/>
      <c r="G26" s="91"/>
      <c r="H26" s="91"/>
    </row>
    <row r="27" spans="2:8" x14ac:dyDescent="0.3">
      <c r="B27" s="97"/>
      <c r="D27" s="98"/>
      <c r="E27" s="91"/>
      <c r="F27" s="91"/>
      <c r="G27" s="91"/>
      <c r="H27" s="91"/>
    </row>
    <row r="28" spans="2:8" x14ac:dyDescent="0.3">
      <c r="B28" s="97"/>
      <c r="D28" s="98"/>
      <c r="E28" s="91"/>
      <c r="F28" s="91"/>
      <c r="G28" s="91"/>
      <c r="H28" s="91"/>
    </row>
    <row r="29" spans="2:8" x14ac:dyDescent="0.3">
      <c r="B29" s="97"/>
      <c r="D29" s="98"/>
      <c r="E29" s="91"/>
      <c r="F29" s="91"/>
      <c r="G29" s="91"/>
      <c r="H29" s="91"/>
    </row>
    <row r="30" spans="2:8" x14ac:dyDescent="0.3">
      <c r="B30" s="97"/>
      <c r="D30" s="98"/>
      <c r="E30" s="91"/>
      <c r="F30" s="91"/>
      <c r="G30" s="91"/>
      <c r="H30" s="91"/>
    </row>
    <row r="31" spans="2:8" x14ac:dyDescent="0.3">
      <c r="B31" s="97"/>
      <c r="D31" s="98"/>
      <c r="E31" s="91"/>
      <c r="F31" s="91"/>
      <c r="G31" s="91"/>
      <c r="H31" s="91"/>
    </row>
    <row r="32" spans="2:8" x14ac:dyDescent="0.3">
      <c r="B32" s="97"/>
      <c r="D32" s="98"/>
      <c r="E32" s="91"/>
      <c r="F32" s="91"/>
      <c r="G32" s="91"/>
      <c r="H32" s="91"/>
    </row>
    <row r="33" spans="2:8" x14ac:dyDescent="0.3">
      <c r="B33" s="97"/>
      <c r="D33" s="98"/>
      <c r="E33" s="91"/>
      <c r="F33" s="91"/>
      <c r="G33" s="91"/>
      <c r="H33" s="91"/>
    </row>
    <row r="34" spans="2:8" x14ac:dyDescent="0.3">
      <c r="B34" s="97"/>
      <c r="D34" s="98"/>
      <c r="E34" s="91"/>
      <c r="F34" s="91"/>
      <c r="G34" s="91"/>
      <c r="H34" s="91"/>
    </row>
    <row r="35" spans="2:8" x14ac:dyDescent="0.3">
      <c r="B35" s="97"/>
      <c r="D35" s="98"/>
      <c r="E35" s="91"/>
      <c r="F35" s="91"/>
      <c r="G35" s="91"/>
      <c r="H35" s="91"/>
    </row>
    <row r="36" spans="2:8" x14ac:dyDescent="0.3">
      <c r="B36" s="97"/>
      <c r="D36" s="98"/>
      <c r="E36" s="91"/>
      <c r="F36" s="91"/>
      <c r="G36" s="91"/>
      <c r="H36" s="91"/>
    </row>
    <row r="37" spans="2:8" x14ac:dyDescent="0.3">
      <c r="B37" s="97"/>
      <c r="D37" s="98"/>
      <c r="E37" s="91"/>
      <c r="F37" s="91"/>
      <c r="G37" s="91"/>
      <c r="H37" s="91"/>
    </row>
    <row r="38" spans="2:8" x14ac:dyDescent="0.3">
      <c r="B38" s="97"/>
      <c r="D38" s="98"/>
      <c r="E38" s="91"/>
      <c r="F38" s="91"/>
      <c r="G38" s="91"/>
      <c r="H38" s="91"/>
    </row>
    <row r="39" spans="2:8" x14ac:dyDescent="0.3">
      <c r="B39" s="97"/>
      <c r="D39" s="98"/>
      <c r="E39" s="91"/>
      <c r="F39" s="91"/>
      <c r="G39" s="91"/>
      <c r="H39" s="91"/>
    </row>
    <row r="40" spans="2:8" x14ac:dyDescent="0.3">
      <c r="B40" s="97"/>
      <c r="D40" s="98"/>
      <c r="E40" s="91"/>
      <c r="F40" s="91"/>
      <c r="G40" s="91"/>
      <c r="H40" s="91"/>
    </row>
    <row r="41" spans="2:8" x14ac:dyDescent="0.3">
      <c r="B41" s="97"/>
      <c r="D41" s="98"/>
      <c r="E41" s="91"/>
      <c r="F41" s="91"/>
      <c r="G41" s="91"/>
      <c r="H41" s="91"/>
    </row>
    <row r="42" spans="2:8" x14ac:dyDescent="0.3">
      <c r="B42" s="97"/>
      <c r="D42" s="98"/>
      <c r="E42" s="91"/>
      <c r="F42" s="91"/>
      <c r="G42" s="91"/>
      <c r="H42" s="91"/>
    </row>
    <row r="43" spans="2:8" x14ac:dyDescent="0.3">
      <c r="B43" s="97"/>
      <c r="D43" s="98"/>
      <c r="E43" s="91"/>
      <c r="F43" s="91"/>
      <c r="G43" s="91"/>
      <c r="H43" s="91"/>
    </row>
    <row r="44" spans="2:8" x14ac:dyDescent="0.3">
      <c r="B44" s="97"/>
      <c r="D44" s="98"/>
      <c r="E44" s="91"/>
      <c r="F44" s="91"/>
      <c r="G44" s="91"/>
      <c r="H44" s="91"/>
    </row>
    <row r="45" spans="2:8" x14ac:dyDescent="0.3">
      <c r="B45" s="97"/>
      <c r="D45" s="98"/>
      <c r="E45" s="91"/>
      <c r="F45" s="91"/>
      <c r="G45" s="91"/>
      <c r="H45" s="91"/>
    </row>
    <row r="46" spans="2:8" x14ac:dyDescent="0.3">
      <c r="B46" s="97"/>
      <c r="D46" s="98"/>
      <c r="E46" s="91"/>
      <c r="F46" s="91"/>
      <c r="G46" s="91"/>
      <c r="H46" s="91"/>
    </row>
    <row r="47" spans="2:8" x14ac:dyDescent="0.3">
      <c r="B47" s="97"/>
      <c r="D47" s="98"/>
      <c r="E47" s="91"/>
      <c r="F47" s="91"/>
      <c r="G47" s="91"/>
      <c r="H47" s="91"/>
    </row>
    <row r="48" spans="2:8" x14ac:dyDescent="0.3">
      <c r="B48" s="97"/>
      <c r="D48" s="98"/>
      <c r="E48" s="91"/>
      <c r="F48" s="91"/>
      <c r="G48" s="91"/>
      <c r="H48" s="91"/>
    </row>
    <row r="49" spans="2:8" x14ac:dyDescent="0.3">
      <c r="B49" s="97"/>
      <c r="D49" s="98"/>
      <c r="E49" s="91"/>
      <c r="F49" s="91"/>
      <c r="G49" s="91"/>
      <c r="H49" s="91"/>
    </row>
    <row r="50" spans="2:8" x14ac:dyDescent="0.3">
      <c r="B50" s="97"/>
      <c r="D50" s="98"/>
      <c r="E50" s="91"/>
      <c r="F50" s="91"/>
      <c r="G50" s="91"/>
      <c r="H50" s="91"/>
    </row>
    <row r="51" spans="2:8" x14ac:dyDescent="0.3">
      <c r="B51" s="97"/>
      <c r="D51" s="98"/>
      <c r="E51" s="91"/>
      <c r="F51" s="91"/>
      <c r="G51" s="91"/>
      <c r="H51" s="91"/>
    </row>
    <row r="52" spans="2:8" x14ac:dyDescent="0.3">
      <c r="B52" s="97"/>
      <c r="D52" s="98"/>
      <c r="E52" s="91"/>
      <c r="F52" s="91"/>
      <c r="G52" s="91"/>
      <c r="H52" s="91"/>
    </row>
    <row r="53" spans="2:8" x14ac:dyDescent="0.3">
      <c r="B53" s="97"/>
      <c r="D53" s="98"/>
      <c r="E53" s="91"/>
      <c r="F53" s="91"/>
      <c r="G53" s="91"/>
      <c r="H53" s="91"/>
    </row>
    <row r="54" spans="2:8" x14ac:dyDescent="0.3">
      <c r="B54" s="97"/>
      <c r="D54" s="98"/>
      <c r="E54" s="91"/>
      <c r="F54" s="91"/>
      <c r="G54" s="91"/>
      <c r="H54" s="91"/>
    </row>
    <row r="55" spans="2:8" x14ac:dyDescent="0.3">
      <c r="B55" s="97"/>
      <c r="D55" s="98"/>
      <c r="E55" s="91"/>
      <c r="F55" s="91"/>
      <c r="G55" s="91"/>
      <c r="H55" s="91"/>
    </row>
    <row r="56" spans="2:8" x14ac:dyDescent="0.3">
      <c r="B56" s="97"/>
      <c r="D56" s="98"/>
      <c r="E56" s="91"/>
      <c r="F56" s="91"/>
      <c r="G56" s="91"/>
      <c r="H56" s="91"/>
    </row>
    <row r="57" spans="2:8" x14ac:dyDescent="0.3">
      <c r="B57" s="97"/>
      <c r="D57" s="98"/>
      <c r="E57" s="91"/>
      <c r="F57" s="91"/>
      <c r="G57" s="91"/>
      <c r="H57" s="91"/>
    </row>
    <row r="58" spans="2:8" x14ac:dyDescent="0.3">
      <c r="B58" s="97"/>
      <c r="D58" s="98"/>
      <c r="E58" s="91"/>
      <c r="F58" s="91"/>
      <c r="G58" s="91"/>
      <c r="H58" s="91"/>
    </row>
    <row r="59" spans="2:8" x14ac:dyDescent="0.3">
      <c r="B59" s="97"/>
      <c r="D59" s="98"/>
      <c r="E59" s="91"/>
      <c r="F59" s="91"/>
      <c r="G59" s="91"/>
      <c r="H59" s="91"/>
    </row>
    <row r="60" spans="2:8" x14ac:dyDescent="0.3">
      <c r="B60" s="97"/>
      <c r="D60" s="98"/>
      <c r="E60" s="91"/>
      <c r="F60" s="91"/>
      <c r="G60" s="91"/>
      <c r="H60" s="91"/>
    </row>
    <row r="61" spans="2:8" x14ac:dyDescent="0.3">
      <c r="B61" s="97"/>
      <c r="D61" s="98"/>
      <c r="E61" s="91"/>
      <c r="F61" s="91"/>
      <c r="G61" s="91"/>
      <c r="H61" s="91"/>
    </row>
    <row r="62" spans="2:8" x14ac:dyDescent="0.3">
      <c r="B62" s="97"/>
      <c r="D62" s="98"/>
      <c r="E62" s="91"/>
      <c r="F62" s="91"/>
      <c r="G62" s="91"/>
      <c r="H62" s="91"/>
    </row>
    <row r="63" spans="2:8" x14ac:dyDescent="0.3">
      <c r="B63" s="97"/>
      <c r="D63" s="98"/>
      <c r="E63" s="91"/>
      <c r="F63" s="91"/>
      <c r="G63" s="91"/>
      <c r="H63" s="91"/>
    </row>
    <row r="64" spans="2:8" x14ac:dyDescent="0.3">
      <c r="B64" s="97"/>
      <c r="D64" s="98"/>
      <c r="E64" s="91"/>
      <c r="F64" s="91"/>
      <c r="G64" s="91"/>
      <c r="H64" s="91"/>
    </row>
    <row r="65" spans="2:8" x14ac:dyDescent="0.3">
      <c r="B65" s="97"/>
      <c r="D65" s="98"/>
      <c r="E65" s="91"/>
      <c r="F65" s="91"/>
      <c r="G65" s="91"/>
      <c r="H65" s="91"/>
    </row>
    <row r="66" spans="2:8" x14ac:dyDescent="0.3">
      <c r="B66" s="97"/>
      <c r="D66" s="98"/>
      <c r="E66" s="91"/>
      <c r="F66" s="91"/>
      <c r="G66" s="91"/>
      <c r="H66" s="91"/>
    </row>
    <row r="67" spans="2:8" x14ac:dyDescent="0.3">
      <c r="B67" s="97"/>
      <c r="D67" s="98"/>
      <c r="E67" s="91"/>
      <c r="F67" s="91"/>
      <c r="G67" s="91"/>
      <c r="H67" s="91"/>
    </row>
    <row r="68" spans="2:8" x14ac:dyDescent="0.3">
      <c r="B68" s="97"/>
      <c r="D68" s="98"/>
      <c r="E68" s="91"/>
      <c r="F68" s="91"/>
      <c r="G68" s="91"/>
      <c r="H68" s="91"/>
    </row>
    <row r="69" spans="2:8" x14ac:dyDescent="0.3">
      <c r="B69" s="97"/>
      <c r="D69" s="98"/>
      <c r="E69" s="91"/>
      <c r="F69" s="91"/>
      <c r="G69" s="91"/>
      <c r="H69" s="91"/>
    </row>
    <row r="70" spans="2:8" x14ac:dyDescent="0.3">
      <c r="B70" s="97"/>
      <c r="D70" s="98"/>
      <c r="E70" s="91"/>
      <c r="F70" s="91"/>
      <c r="G70" s="91"/>
      <c r="H70" s="91"/>
    </row>
    <row r="71" spans="2:8" x14ac:dyDescent="0.3">
      <c r="B71" s="97"/>
      <c r="D71" s="98"/>
      <c r="E71" s="91"/>
      <c r="F71" s="91"/>
      <c r="G71" s="91"/>
      <c r="H71" s="91"/>
    </row>
    <row r="72" spans="2:8" x14ac:dyDescent="0.3">
      <c r="B72" s="97"/>
      <c r="D72" s="98"/>
      <c r="E72" s="91"/>
      <c r="F72" s="91"/>
      <c r="G72" s="91"/>
      <c r="H72" s="91"/>
    </row>
    <row r="73" spans="2:8" x14ac:dyDescent="0.3">
      <c r="B73" s="97"/>
      <c r="D73" s="98"/>
      <c r="E73" s="91"/>
      <c r="F73" s="91"/>
      <c r="G73" s="91"/>
      <c r="H73" s="91"/>
    </row>
    <row r="74" spans="2:8" x14ac:dyDescent="0.3">
      <c r="B74" s="97"/>
      <c r="D74" s="98"/>
      <c r="E74" s="91"/>
      <c r="F74" s="91"/>
      <c r="G74" s="91"/>
      <c r="H74" s="91"/>
    </row>
    <row r="75" spans="2:8" x14ac:dyDescent="0.3">
      <c r="B75" s="97"/>
      <c r="D75" s="98"/>
      <c r="E75" s="91"/>
      <c r="F75" s="91"/>
      <c r="G75" s="91"/>
      <c r="H75" s="91"/>
    </row>
    <row r="76" spans="2:8" x14ac:dyDescent="0.3">
      <c r="B76" s="97"/>
      <c r="D76" s="98"/>
      <c r="E76" s="91"/>
      <c r="F76" s="91"/>
      <c r="G76" s="91"/>
      <c r="H76" s="91"/>
    </row>
    <row r="77" spans="2:8" x14ac:dyDescent="0.3">
      <c r="B77" s="97"/>
      <c r="D77" s="98"/>
      <c r="E77" s="91"/>
      <c r="F77" s="91"/>
      <c r="G77" s="91"/>
      <c r="H77" s="91"/>
    </row>
    <row r="78" spans="2:8" x14ac:dyDescent="0.3">
      <c r="B78" s="97"/>
      <c r="D78" s="98"/>
      <c r="E78" s="91"/>
      <c r="F78" s="91"/>
      <c r="G78" s="91"/>
      <c r="H78" s="91"/>
    </row>
    <row r="79" spans="2:8" x14ac:dyDescent="0.3">
      <c r="B79" s="97"/>
      <c r="D79" s="98"/>
      <c r="E79" s="91"/>
      <c r="F79" s="91"/>
      <c r="G79" s="91"/>
      <c r="H79" s="91"/>
    </row>
    <row r="80" spans="2:8" x14ac:dyDescent="0.3">
      <c r="B80" s="97"/>
      <c r="D80" s="98"/>
      <c r="E80" s="91"/>
      <c r="F80" s="91"/>
      <c r="G80" s="91"/>
      <c r="H80" s="91"/>
    </row>
    <row r="81" spans="2:8" x14ac:dyDescent="0.3">
      <c r="B81" s="97"/>
      <c r="D81" s="98"/>
      <c r="E81" s="91"/>
      <c r="F81" s="91"/>
      <c r="G81" s="91"/>
      <c r="H81" s="91"/>
    </row>
    <row r="82" spans="2:8" x14ac:dyDescent="0.3">
      <c r="B82" s="97"/>
      <c r="D82" s="98"/>
      <c r="E82" s="91"/>
      <c r="F82" s="91"/>
      <c r="G82" s="91"/>
      <c r="H82" s="91"/>
    </row>
    <row r="83" spans="2:8" x14ac:dyDescent="0.3">
      <c r="B83" s="97"/>
      <c r="D83" s="98"/>
      <c r="E83" s="91"/>
      <c r="F83" s="91"/>
      <c r="G83" s="91"/>
      <c r="H83" s="91"/>
    </row>
    <row r="84" spans="2:8" x14ac:dyDescent="0.3">
      <c r="B84" s="97"/>
      <c r="D84" s="98"/>
      <c r="E84" s="91"/>
      <c r="F84" s="91"/>
      <c r="G84" s="91"/>
      <c r="H84" s="91"/>
    </row>
    <row r="85" spans="2:8" x14ac:dyDescent="0.3">
      <c r="B85" s="97"/>
      <c r="D85" s="98"/>
      <c r="E85" s="91"/>
      <c r="F85" s="91"/>
      <c r="G85" s="91"/>
      <c r="H85" s="91"/>
    </row>
    <row r="86" spans="2:8" x14ac:dyDescent="0.3">
      <c r="B86" s="97"/>
      <c r="D86" s="98"/>
      <c r="E86" s="91"/>
      <c r="F86" s="91"/>
      <c r="G86" s="91"/>
      <c r="H86" s="91"/>
    </row>
    <row r="87" spans="2:8" x14ac:dyDescent="0.3">
      <c r="B87" s="97"/>
      <c r="D87" s="98"/>
      <c r="E87" s="91"/>
      <c r="F87" s="91"/>
      <c r="G87" s="91"/>
      <c r="H87" s="91"/>
    </row>
    <row r="88" spans="2:8" x14ac:dyDescent="0.3">
      <c r="B88" s="97"/>
      <c r="D88" s="98"/>
      <c r="E88" s="91"/>
      <c r="F88" s="91"/>
      <c r="G88" s="91"/>
      <c r="H88" s="91"/>
    </row>
    <row r="89" spans="2:8" x14ac:dyDescent="0.3">
      <c r="B89" s="97"/>
      <c r="D89" s="98"/>
      <c r="E89" s="91"/>
      <c r="F89" s="91"/>
      <c r="G89" s="91"/>
      <c r="H89" s="91"/>
    </row>
    <row r="90" spans="2:8" x14ac:dyDescent="0.3">
      <c r="B90" s="97"/>
      <c r="D90" s="98"/>
      <c r="E90" s="91"/>
      <c r="F90" s="91"/>
      <c r="G90" s="91"/>
      <c r="H90" s="91"/>
    </row>
    <row r="91" spans="2:8" x14ac:dyDescent="0.3">
      <c r="B91" s="97"/>
      <c r="D91" s="98"/>
      <c r="E91" s="91"/>
      <c r="F91" s="91"/>
      <c r="G91" s="91"/>
      <c r="H91" s="91"/>
    </row>
    <row r="92" spans="2:8" x14ac:dyDescent="0.3">
      <c r="B92" s="97"/>
      <c r="D92" s="98"/>
      <c r="E92" s="91"/>
      <c r="F92" s="91"/>
      <c r="G92" s="91"/>
      <c r="H92" s="91"/>
    </row>
    <row r="93" spans="2:8" x14ac:dyDescent="0.3">
      <c r="B93" s="97"/>
      <c r="D93" s="98"/>
      <c r="E93" s="91"/>
      <c r="F93" s="91"/>
      <c r="G93" s="91"/>
      <c r="H93" s="91"/>
    </row>
    <row r="94" spans="2:8" x14ac:dyDescent="0.3">
      <c r="B94" s="97"/>
      <c r="D94" s="98"/>
      <c r="E94" s="91"/>
      <c r="F94" s="91"/>
      <c r="G94" s="91"/>
      <c r="H94" s="91"/>
    </row>
    <row r="95" spans="2:8" x14ac:dyDescent="0.3">
      <c r="B95" s="97"/>
      <c r="D95" s="98"/>
      <c r="E95" s="91"/>
      <c r="F95" s="91"/>
      <c r="G95" s="91"/>
      <c r="H95" s="91"/>
    </row>
    <row r="96" spans="2:8" x14ac:dyDescent="0.3">
      <c r="B96" s="97"/>
      <c r="D96" s="98"/>
      <c r="E96" s="91"/>
      <c r="F96" s="91"/>
      <c r="G96" s="91"/>
      <c r="H96" s="91"/>
    </row>
    <row r="97" spans="2:8" x14ac:dyDescent="0.3">
      <c r="B97" s="97"/>
      <c r="D97" s="98"/>
      <c r="E97" s="91"/>
      <c r="F97" s="91"/>
      <c r="G97" s="91"/>
      <c r="H97" s="91"/>
    </row>
    <row r="98" spans="2:8" x14ac:dyDescent="0.3">
      <c r="B98" s="97"/>
      <c r="D98" s="98"/>
      <c r="E98" s="91"/>
      <c r="F98" s="91"/>
      <c r="G98" s="91"/>
      <c r="H98" s="91"/>
    </row>
    <row r="99" spans="2:8" x14ac:dyDescent="0.3">
      <c r="B99" s="97"/>
      <c r="D99" s="98"/>
      <c r="E99" s="91"/>
      <c r="F99" s="91"/>
      <c r="G99" s="91"/>
      <c r="H99" s="91"/>
    </row>
    <row r="100" spans="2:8" x14ac:dyDescent="0.3">
      <c r="B100" s="97"/>
      <c r="D100" s="98"/>
      <c r="E100" s="91"/>
      <c r="F100" s="91"/>
      <c r="G100" s="91"/>
      <c r="H100" s="91"/>
    </row>
    <row r="101" spans="2:8" x14ac:dyDescent="0.3">
      <c r="B101" s="97"/>
      <c r="D101" s="98"/>
      <c r="E101" s="91"/>
      <c r="F101" s="91"/>
      <c r="G101" s="91"/>
      <c r="H101" s="91"/>
    </row>
    <row r="102" spans="2:8" x14ac:dyDescent="0.3">
      <c r="B102" s="97"/>
      <c r="D102" s="98"/>
      <c r="E102" s="91"/>
      <c r="F102" s="91"/>
      <c r="G102" s="91"/>
      <c r="H102" s="91"/>
    </row>
    <row r="103" spans="2:8" x14ac:dyDescent="0.3">
      <c r="B103" s="97"/>
      <c r="D103" s="98"/>
      <c r="E103" s="91"/>
      <c r="F103" s="91"/>
      <c r="G103" s="91"/>
      <c r="H103" s="91"/>
    </row>
    <row r="104" spans="2:8" x14ac:dyDescent="0.3">
      <c r="B104" s="97"/>
      <c r="D104" s="98"/>
      <c r="E104" s="91"/>
      <c r="F104" s="91"/>
      <c r="G104" s="91"/>
      <c r="H104" s="91"/>
    </row>
    <row r="105" spans="2:8" x14ac:dyDescent="0.3">
      <c r="B105" s="97"/>
      <c r="D105" s="98"/>
      <c r="E105" s="91"/>
      <c r="F105" s="91"/>
      <c r="G105" s="91"/>
      <c r="H105" s="91"/>
    </row>
    <row r="106" spans="2:8" x14ac:dyDescent="0.3">
      <c r="B106" s="97"/>
      <c r="D106" s="98"/>
      <c r="E106" s="91"/>
      <c r="F106" s="91"/>
      <c r="G106" s="91"/>
      <c r="H106" s="91"/>
    </row>
    <row r="107" spans="2:8" x14ac:dyDescent="0.3">
      <c r="B107" s="97"/>
      <c r="D107" s="98"/>
      <c r="E107" s="91"/>
      <c r="F107" s="91"/>
      <c r="G107" s="91"/>
      <c r="H107" s="91"/>
    </row>
    <row r="108" spans="2:8" x14ac:dyDescent="0.3">
      <c r="B108" s="97"/>
      <c r="D108" s="98"/>
      <c r="E108" s="91"/>
      <c r="F108" s="91"/>
      <c r="G108" s="91"/>
      <c r="H108" s="91"/>
    </row>
    <row r="109" spans="2:8" x14ac:dyDescent="0.3">
      <c r="B109" s="97"/>
      <c r="D109" s="98"/>
      <c r="E109" s="91"/>
      <c r="F109" s="91"/>
      <c r="G109" s="91"/>
      <c r="H109" s="91"/>
    </row>
    <row r="110" spans="2:8" x14ac:dyDescent="0.3">
      <c r="B110" s="97"/>
      <c r="D110" s="98"/>
      <c r="E110" s="91"/>
      <c r="F110" s="91"/>
      <c r="G110" s="91"/>
      <c r="H110" s="91"/>
    </row>
    <row r="111" spans="2:8" x14ac:dyDescent="0.3">
      <c r="B111" s="97"/>
      <c r="D111" s="98"/>
      <c r="E111" s="91"/>
      <c r="F111" s="91"/>
      <c r="G111" s="91"/>
      <c r="H111" s="91"/>
    </row>
    <row r="112" spans="2:8" x14ac:dyDescent="0.3">
      <c r="B112" s="97"/>
      <c r="D112" s="98"/>
      <c r="E112" s="91"/>
      <c r="F112" s="91"/>
      <c r="G112" s="91"/>
      <c r="H112" s="91"/>
    </row>
    <row r="113" spans="2:8" x14ac:dyDescent="0.3">
      <c r="B113" s="97"/>
      <c r="D113" s="98"/>
      <c r="E113" s="91"/>
      <c r="F113" s="91"/>
      <c r="G113" s="91"/>
      <c r="H113" s="91"/>
    </row>
    <row r="114" spans="2:8" x14ac:dyDescent="0.3">
      <c r="B114" s="97"/>
      <c r="D114" s="98"/>
      <c r="E114" s="91"/>
      <c r="F114" s="91"/>
      <c r="G114" s="91"/>
      <c r="H114" s="91"/>
    </row>
    <row r="115" spans="2:8" x14ac:dyDescent="0.3">
      <c r="B115" s="97"/>
      <c r="D115" s="98"/>
      <c r="E115" s="91"/>
      <c r="F115" s="91"/>
      <c r="G115" s="91"/>
      <c r="H115" s="91"/>
    </row>
    <row r="116" spans="2:8" x14ac:dyDescent="0.3">
      <c r="B116" s="97"/>
      <c r="D116" s="98"/>
      <c r="E116" s="91"/>
      <c r="F116" s="91"/>
      <c r="G116" s="91"/>
      <c r="H116" s="91"/>
    </row>
    <row r="117" spans="2:8" x14ac:dyDescent="0.3">
      <c r="B117" s="97"/>
      <c r="D117" s="98"/>
      <c r="E117" s="91"/>
      <c r="F117" s="91"/>
      <c r="G117" s="91"/>
      <c r="H117" s="91"/>
    </row>
    <row r="118" spans="2:8" x14ac:dyDescent="0.3">
      <c r="B118" s="97"/>
      <c r="D118" s="98"/>
      <c r="E118" s="91"/>
      <c r="F118" s="91"/>
      <c r="G118" s="91"/>
      <c r="H118" s="91"/>
    </row>
    <row r="119" spans="2:8" x14ac:dyDescent="0.3">
      <c r="B119" s="97"/>
      <c r="D119" s="98"/>
      <c r="E119" s="91"/>
      <c r="F119" s="91"/>
      <c r="G119" s="91"/>
      <c r="H119" s="91"/>
    </row>
    <row r="120" spans="2:8" x14ac:dyDescent="0.3">
      <c r="B120" s="97"/>
      <c r="D120" s="98"/>
      <c r="E120" s="91"/>
      <c r="F120" s="91"/>
      <c r="G120" s="91"/>
      <c r="H120" s="91"/>
    </row>
    <row r="121" spans="2:8" x14ac:dyDescent="0.3">
      <c r="B121" s="97"/>
      <c r="D121" s="98"/>
      <c r="E121" s="91"/>
      <c r="F121" s="91"/>
      <c r="G121" s="91"/>
      <c r="H121" s="91"/>
    </row>
    <row r="122" spans="2:8" x14ac:dyDescent="0.3">
      <c r="B122" s="97"/>
      <c r="D122" s="98"/>
      <c r="E122" s="91"/>
      <c r="F122" s="91"/>
      <c r="G122" s="91"/>
      <c r="H122" s="91"/>
    </row>
    <row r="123" spans="2:8" x14ac:dyDescent="0.3">
      <c r="B123" s="97"/>
      <c r="D123" s="98"/>
      <c r="E123" s="91"/>
      <c r="F123" s="91"/>
      <c r="G123" s="91"/>
      <c r="H123" s="91"/>
    </row>
    <row r="124" spans="2:8" x14ac:dyDescent="0.3">
      <c r="B124" s="97"/>
      <c r="D124" s="98"/>
      <c r="E124" s="91"/>
      <c r="F124" s="91"/>
      <c r="G124" s="91"/>
      <c r="H124" s="91"/>
    </row>
    <row r="125" spans="2:8" x14ac:dyDescent="0.3">
      <c r="B125" s="97"/>
      <c r="D125" s="98"/>
      <c r="E125" s="91"/>
      <c r="F125" s="91"/>
      <c r="G125" s="91"/>
      <c r="H125" s="91"/>
    </row>
    <row r="126" spans="2:8" x14ac:dyDescent="0.3">
      <c r="B126" s="97"/>
      <c r="D126" s="98"/>
      <c r="E126" s="91"/>
      <c r="F126" s="91"/>
      <c r="G126" s="91"/>
      <c r="H126" s="91"/>
    </row>
    <row r="127" spans="2:8" x14ac:dyDescent="0.3">
      <c r="B127" s="97"/>
      <c r="D127" s="98"/>
      <c r="E127" s="91"/>
      <c r="F127" s="91"/>
      <c r="G127" s="91"/>
      <c r="H127" s="91"/>
    </row>
    <row r="128" spans="2:8" x14ac:dyDescent="0.3">
      <c r="B128" s="97"/>
      <c r="D128" s="98"/>
      <c r="E128" s="91"/>
      <c r="F128" s="91"/>
      <c r="G128" s="91"/>
      <c r="H128" s="91"/>
    </row>
    <row r="129" spans="2:8" x14ac:dyDescent="0.3">
      <c r="B129" s="97"/>
      <c r="D129" s="98"/>
      <c r="E129" s="91"/>
      <c r="F129" s="91"/>
      <c r="G129" s="91"/>
      <c r="H129" s="91"/>
    </row>
    <row r="130" spans="2:8" x14ac:dyDescent="0.3">
      <c r="B130" s="97"/>
      <c r="D130" s="98"/>
      <c r="E130" s="91"/>
      <c r="F130" s="91"/>
      <c r="G130" s="91"/>
      <c r="H130" s="91"/>
    </row>
    <row r="131" spans="2:8" x14ac:dyDescent="0.3">
      <c r="B131" s="97"/>
      <c r="D131" s="98"/>
      <c r="E131" s="91"/>
      <c r="F131" s="91"/>
      <c r="G131" s="91"/>
      <c r="H131" s="91"/>
    </row>
    <row r="132" spans="2:8" x14ac:dyDescent="0.3">
      <c r="B132" s="97"/>
      <c r="D132" s="98"/>
      <c r="E132" s="91"/>
      <c r="F132" s="91"/>
      <c r="G132" s="91"/>
      <c r="H132" s="91"/>
    </row>
    <row r="133" spans="2:8" x14ac:dyDescent="0.3">
      <c r="B133" s="97"/>
      <c r="D133" s="98"/>
      <c r="E133" s="91"/>
      <c r="F133" s="91"/>
      <c r="G133" s="91"/>
      <c r="H133" s="91"/>
    </row>
    <row r="134" spans="2:8" x14ac:dyDescent="0.3">
      <c r="B134" s="97"/>
      <c r="D134" s="98"/>
      <c r="E134" s="91"/>
      <c r="F134" s="91"/>
      <c r="G134" s="91"/>
      <c r="H134" s="91"/>
    </row>
    <row r="135" spans="2:8" x14ac:dyDescent="0.3">
      <c r="B135" s="97"/>
      <c r="D135" s="98"/>
      <c r="E135" s="91"/>
      <c r="F135" s="91"/>
      <c r="G135" s="91"/>
      <c r="H135" s="91"/>
    </row>
    <row r="136" spans="2:8" x14ac:dyDescent="0.3">
      <c r="B136" s="97"/>
      <c r="D136" s="98"/>
      <c r="E136" s="91"/>
      <c r="F136" s="91"/>
      <c r="G136" s="91"/>
      <c r="H136" s="91"/>
    </row>
    <row r="137" spans="2:8" x14ac:dyDescent="0.3">
      <c r="B137" s="97"/>
      <c r="D137" s="98"/>
      <c r="E137" s="91"/>
      <c r="F137" s="91"/>
      <c r="G137" s="91"/>
      <c r="H137" s="91"/>
    </row>
    <row r="138" spans="2:8" x14ac:dyDescent="0.3">
      <c r="B138" s="97"/>
      <c r="D138" s="98"/>
      <c r="E138" s="91"/>
      <c r="F138" s="91"/>
      <c r="G138" s="91"/>
      <c r="H138" s="91"/>
    </row>
    <row r="139" spans="2:8" x14ac:dyDescent="0.3">
      <c r="B139" s="97"/>
      <c r="D139" s="98"/>
      <c r="E139" s="91"/>
      <c r="F139" s="91"/>
      <c r="G139" s="91"/>
      <c r="H139" s="91"/>
    </row>
    <row r="140" spans="2:8" x14ac:dyDescent="0.3">
      <c r="B140" s="97"/>
      <c r="D140" s="98"/>
      <c r="E140" s="91"/>
      <c r="F140" s="91"/>
      <c r="G140" s="91"/>
      <c r="H140" s="91"/>
    </row>
    <row r="141" spans="2:8" x14ac:dyDescent="0.3">
      <c r="B141" s="97"/>
      <c r="D141" s="98"/>
      <c r="E141" s="91"/>
      <c r="F141" s="91"/>
      <c r="G141" s="91"/>
      <c r="H141" s="91"/>
    </row>
    <row r="142" spans="2:8" x14ac:dyDescent="0.3">
      <c r="B142" s="97"/>
      <c r="D142" s="98"/>
      <c r="E142" s="91"/>
      <c r="F142" s="91"/>
      <c r="G142" s="91"/>
      <c r="H142" s="91"/>
    </row>
    <row r="143" spans="2:8" x14ac:dyDescent="0.3">
      <c r="B143" s="97"/>
      <c r="D143" s="98"/>
      <c r="E143" s="91"/>
      <c r="F143" s="91"/>
      <c r="G143" s="91"/>
      <c r="H143" s="91"/>
    </row>
    <row r="144" spans="2:8" x14ac:dyDescent="0.3">
      <c r="B144" s="97"/>
      <c r="D144" s="98"/>
      <c r="E144" s="91"/>
      <c r="F144" s="91"/>
      <c r="G144" s="91"/>
      <c r="H144" s="91"/>
    </row>
    <row r="145" spans="2:8" x14ac:dyDescent="0.3">
      <c r="B145" s="97"/>
      <c r="D145" s="98"/>
      <c r="E145" s="91"/>
      <c r="F145" s="91"/>
      <c r="G145" s="91"/>
      <c r="H145" s="91"/>
    </row>
    <row r="146" spans="2:8" x14ac:dyDescent="0.3">
      <c r="B146" s="97"/>
      <c r="D146" s="98"/>
      <c r="E146" s="91"/>
      <c r="F146" s="91"/>
      <c r="G146" s="91"/>
      <c r="H146" s="91"/>
    </row>
    <row r="147" spans="2:8" x14ac:dyDescent="0.3">
      <c r="B147" s="97"/>
      <c r="D147" s="98"/>
      <c r="E147" s="91"/>
      <c r="F147" s="91"/>
      <c r="G147" s="91"/>
      <c r="H147" s="91"/>
    </row>
    <row r="148" spans="2:8" x14ac:dyDescent="0.3">
      <c r="B148" s="97"/>
      <c r="D148" s="98"/>
      <c r="E148" s="91"/>
      <c r="F148" s="91"/>
      <c r="G148" s="91"/>
      <c r="H148" s="91"/>
    </row>
    <row r="149" spans="2:8" x14ac:dyDescent="0.3">
      <c r="B149" s="97"/>
      <c r="D149" s="98"/>
      <c r="E149" s="91"/>
      <c r="F149" s="91"/>
      <c r="G149" s="91"/>
      <c r="H149" s="91"/>
    </row>
    <row r="150" spans="2:8" x14ac:dyDescent="0.3">
      <c r="B150" s="97"/>
      <c r="D150" s="98"/>
      <c r="E150" s="91"/>
      <c r="F150" s="91"/>
      <c r="G150" s="91"/>
      <c r="H150" s="91"/>
    </row>
    <row r="151" spans="2:8" x14ac:dyDescent="0.3">
      <c r="B151" s="97"/>
      <c r="D151" s="98"/>
      <c r="E151" s="91"/>
      <c r="F151" s="91"/>
      <c r="G151" s="91"/>
      <c r="H151" s="91"/>
    </row>
    <row r="152" spans="2:8" x14ac:dyDescent="0.3">
      <c r="B152" s="97"/>
      <c r="D152" s="98"/>
      <c r="E152" s="91"/>
      <c r="F152" s="91"/>
      <c r="G152" s="91"/>
      <c r="H152" s="91"/>
    </row>
    <row r="153" spans="2:8" x14ac:dyDescent="0.3">
      <c r="B153" s="97"/>
      <c r="D153" s="98"/>
      <c r="E153" s="91"/>
      <c r="F153" s="91"/>
      <c r="G153" s="91"/>
      <c r="H153" s="91"/>
    </row>
    <row r="154" spans="2:8" x14ac:dyDescent="0.3">
      <c r="B154" s="97"/>
      <c r="D154" s="98"/>
      <c r="E154" s="91"/>
      <c r="F154" s="91"/>
      <c r="G154" s="91"/>
      <c r="H154" s="91"/>
    </row>
    <row r="155" spans="2:8" x14ac:dyDescent="0.3">
      <c r="B155" s="97"/>
      <c r="D155" s="98"/>
      <c r="E155" s="91"/>
      <c r="F155" s="91"/>
      <c r="G155" s="91"/>
      <c r="H155" s="91"/>
    </row>
    <row r="156" spans="2:8" x14ac:dyDescent="0.3">
      <c r="B156" s="97"/>
      <c r="D156" s="98"/>
      <c r="E156" s="91"/>
      <c r="F156" s="91"/>
      <c r="G156" s="91"/>
      <c r="H156" s="91"/>
    </row>
    <row r="157" spans="2:8" x14ac:dyDescent="0.3">
      <c r="B157" s="97"/>
      <c r="D157" s="98"/>
      <c r="E157" s="91"/>
      <c r="F157" s="91"/>
      <c r="G157" s="91"/>
      <c r="H157" s="91"/>
    </row>
    <row r="158" spans="2:8" x14ac:dyDescent="0.3">
      <c r="B158" s="97"/>
      <c r="D158" s="98"/>
      <c r="E158" s="91"/>
      <c r="F158" s="91"/>
      <c r="G158" s="91"/>
      <c r="H158" s="91"/>
    </row>
    <row r="159" spans="2:8" x14ac:dyDescent="0.3">
      <c r="B159" s="97"/>
      <c r="D159" s="98"/>
      <c r="E159" s="91"/>
      <c r="F159" s="91"/>
      <c r="G159" s="91"/>
      <c r="H159" s="91"/>
    </row>
    <row r="160" spans="2:8" x14ac:dyDescent="0.3">
      <c r="B160" s="97"/>
      <c r="D160" s="98"/>
      <c r="E160" s="91"/>
      <c r="F160" s="91"/>
      <c r="G160" s="91"/>
      <c r="H160" s="91"/>
    </row>
    <row r="161" spans="2:8" x14ac:dyDescent="0.3">
      <c r="B161" s="97"/>
      <c r="D161" s="98"/>
      <c r="E161" s="91"/>
      <c r="F161" s="91"/>
      <c r="G161" s="91"/>
      <c r="H161" s="91"/>
    </row>
    <row r="162" spans="2:8" x14ac:dyDescent="0.3">
      <c r="B162" s="97"/>
      <c r="D162" s="98"/>
      <c r="E162" s="91"/>
      <c r="F162" s="91"/>
      <c r="G162" s="91"/>
      <c r="H162" s="91"/>
    </row>
    <row r="163" spans="2:8" x14ac:dyDescent="0.3">
      <c r="B163" s="97"/>
      <c r="D163" s="98"/>
      <c r="E163" s="91"/>
      <c r="F163" s="91"/>
      <c r="G163" s="91"/>
      <c r="H163" s="91"/>
    </row>
    <row r="164" spans="2:8" x14ac:dyDescent="0.3">
      <c r="B164" s="97"/>
      <c r="D164" s="98"/>
      <c r="E164" s="91"/>
      <c r="F164" s="91"/>
      <c r="G164" s="91"/>
      <c r="H164" s="91"/>
    </row>
    <row r="165" spans="2:8" x14ac:dyDescent="0.3">
      <c r="B165" s="97"/>
      <c r="D165" s="98"/>
      <c r="E165" s="91"/>
      <c r="F165" s="91"/>
      <c r="G165" s="91"/>
      <c r="H165" s="91"/>
    </row>
    <row r="166" spans="2:8" x14ac:dyDescent="0.3">
      <c r="B166" s="97"/>
      <c r="D166" s="98"/>
      <c r="E166" s="91"/>
      <c r="F166" s="91"/>
      <c r="G166" s="91"/>
      <c r="H166" s="91"/>
    </row>
    <row r="167" spans="2:8" x14ac:dyDescent="0.3">
      <c r="B167" s="97"/>
      <c r="D167" s="98"/>
      <c r="E167" s="91"/>
      <c r="F167" s="91"/>
      <c r="G167" s="91"/>
      <c r="H167" s="91"/>
    </row>
    <row r="168" spans="2:8" x14ac:dyDescent="0.3">
      <c r="B168" s="97"/>
      <c r="D168" s="98"/>
      <c r="E168" s="91"/>
      <c r="F168" s="91"/>
      <c r="G168" s="91"/>
      <c r="H168" s="91"/>
    </row>
    <row r="169" spans="2:8" x14ac:dyDescent="0.3">
      <c r="B169" s="97"/>
      <c r="D169" s="98"/>
      <c r="E169" s="91"/>
      <c r="F169" s="91"/>
      <c r="G169" s="91"/>
      <c r="H169" s="91"/>
    </row>
    <row r="170" spans="2:8" x14ac:dyDescent="0.3">
      <c r="B170" s="97"/>
      <c r="D170" s="98"/>
      <c r="E170" s="91"/>
      <c r="F170" s="91"/>
      <c r="G170" s="91"/>
      <c r="H170" s="91"/>
    </row>
    <row r="171" spans="2:8" x14ac:dyDescent="0.3">
      <c r="B171" s="97"/>
      <c r="D171" s="98"/>
      <c r="E171" s="91"/>
      <c r="F171" s="91"/>
      <c r="G171" s="91"/>
      <c r="H171" s="91"/>
    </row>
    <row r="172" spans="2:8" x14ac:dyDescent="0.3">
      <c r="B172" s="97"/>
      <c r="D172" s="98"/>
      <c r="E172" s="91"/>
      <c r="F172" s="91"/>
      <c r="G172" s="91"/>
      <c r="H172" s="91"/>
    </row>
    <row r="173" spans="2:8" x14ac:dyDescent="0.3">
      <c r="B173" s="97"/>
      <c r="D173" s="98"/>
      <c r="E173" s="91"/>
      <c r="F173" s="91"/>
      <c r="G173" s="91"/>
      <c r="H173" s="91"/>
    </row>
    <row r="174" spans="2:8" x14ac:dyDescent="0.3">
      <c r="B174" s="97"/>
      <c r="D174" s="98"/>
      <c r="E174" s="91"/>
      <c r="F174" s="91"/>
      <c r="G174" s="91"/>
      <c r="H174" s="91"/>
    </row>
    <row r="175" spans="2:8" x14ac:dyDescent="0.3">
      <c r="B175" s="97"/>
      <c r="D175" s="98"/>
      <c r="E175" s="91"/>
      <c r="F175" s="91"/>
      <c r="G175" s="91"/>
      <c r="H175" s="91"/>
    </row>
    <row r="176" spans="2:8" x14ac:dyDescent="0.3">
      <c r="B176" s="97"/>
      <c r="D176" s="98"/>
      <c r="E176" s="91"/>
      <c r="F176" s="91"/>
      <c r="G176" s="91"/>
      <c r="H176" s="91"/>
    </row>
    <row r="177" spans="2:8" x14ac:dyDescent="0.3">
      <c r="B177" s="97"/>
      <c r="D177" s="98"/>
      <c r="E177" s="91"/>
      <c r="F177" s="91"/>
      <c r="G177" s="91"/>
      <c r="H177" s="91"/>
    </row>
    <row r="178" spans="2:8" x14ac:dyDescent="0.3">
      <c r="B178" s="97"/>
      <c r="D178" s="98"/>
      <c r="E178" s="91"/>
      <c r="F178" s="91"/>
      <c r="G178" s="91"/>
      <c r="H178" s="91"/>
    </row>
    <row r="179" spans="2:8" x14ac:dyDescent="0.3">
      <c r="B179" s="97"/>
      <c r="D179" s="98"/>
      <c r="E179" s="91"/>
      <c r="F179" s="91"/>
      <c r="G179" s="91"/>
      <c r="H179" s="91"/>
    </row>
    <row r="180" spans="2:8" x14ac:dyDescent="0.3">
      <c r="B180" s="97"/>
      <c r="D180" s="98"/>
      <c r="E180" s="91"/>
      <c r="F180" s="91"/>
      <c r="G180" s="91"/>
      <c r="H180" s="91"/>
    </row>
    <row r="181" spans="2:8" x14ac:dyDescent="0.3">
      <c r="B181" s="97"/>
      <c r="D181" s="98"/>
      <c r="E181" s="91"/>
      <c r="F181" s="91"/>
      <c r="G181" s="91"/>
      <c r="H181" s="91"/>
    </row>
    <row r="182" spans="2:8" x14ac:dyDescent="0.3">
      <c r="B182" s="97"/>
      <c r="D182" s="98"/>
      <c r="E182" s="91"/>
      <c r="F182" s="91"/>
      <c r="G182" s="91"/>
      <c r="H182" s="91"/>
    </row>
    <row r="183" spans="2:8" x14ac:dyDescent="0.3">
      <c r="B183" s="97"/>
      <c r="D183" s="98"/>
      <c r="E183" s="91"/>
      <c r="F183" s="91"/>
      <c r="G183" s="91"/>
      <c r="H183" s="91"/>
    </row>
    <row r="184" spans="2:8" x14ac:dyDescent="0.3">
      <c r="B184" s="97"/>
      <c r="D184" s="98"/>
      <c r="E184" s="91"/>
      <c r="F184" s="91"/>
      <c r="G184" s="91"/>
      <c r="H184" s="91"/>
    </row>
    <row r="185" spans="2:8" x14ac:dyDescent="0.3">
      <c r="B185" s="97"/>
      <c r="D185" s="98"/>
      <c r="E185" s="91"/>
      <c r="F185" s="91"/>
      <c r="G185" s="91"/>
      <c r="H185" s="91"/>
    </row>
    <row r="186" spans="2:8" x14ac:dyDescent="0.3">
      <c r="B186" s="97"/>
      <c r="D186" s="98"/>
      <c r="E186" s="91"/>
      <c r="F186" s="91"/>
      <c r="G186" s="91"/>
      <c r="H186" s="91"/>
    </row>
    <row r="187" spans="2:8" x14ac:dyDescent="0.3">
      <c r="B187" s="97"/>
      <c r="D187" s="98"/>
      <c r="E187" s="91"/>
      <c r="F187" s="91"/>
      <c r="G187" s="91"/>
      <c r="H187" s="91"/>
    </row>
    <row r="188" spans="2:8" x14ac:dyDescent="0.3">
      <c r="B188" s="97"/>
      <c r="D188" s="98"/>
      <c r="E188" s="91"/>
      <c r="F188" s="91"/>
      <c r="G188" s="91"/>
      <c r="H188" s="91"/>
    </row>
    <row r="189" spans="2:8" x14ac:dyDescent="0.3">
      <c r="B189" s="97"/>
      <c r="D189" s="98"/>
      <c r="E189" s="91"/>
      <c r="F189" s="91"/>
      <c r="G189" s="91"/>
      <c r="H189" s="91"/>
    </row>
    <row r="190" spans="2:8" x14ac:dyDescent="0.3">
      <c r="B190" s="97"/>
      <c r="D190" s="98"/>
      <c r="E190" s="91"/>
      <c r="F190" s="91"/>
      <c r="G190" s="91"/>
      <c r="H190" s="91"/>
    </row>
    <row r="191" spans="2:8" x14ac:dyDescent="0.3">
      <c r="B191" s="97"/>
      <c r="D191" s="98"/>
      <c r="E191" s="91"/>
      <c r="F191" s="91"/>
      <c r="G191" s="91"/>
      <c r="H191" s="91"/>
    </row>
    <row r="192" spans="2:8" x14ac:dyDescent="0.3">
      <c r="B192" s="97"/>
      <c r="D192" s="98"/>
      <c r="E192" s="91"/>
      <c r="F192" s="91"/>
      <c r="G192" s="91"/>
      <c r="H192" s="91"/>
    </row>
    <row r="193" spans="2:8" x14ac:dyDescent="0.3">
      <c r="B193" s="97"/>
      <c r="D193" s="98"/>
      <c r="E193" s="91"/>
      <c r="F193" s="91"/>
      <c r="G193" s="91"/>
      <c r="H193" s="91"/>
    </row>
    <row r="194" spans="2:8" x14ac:dyDescent="0.3">
      <c r="B194" s="97"/>
      <c r="D194" s="98"/>
      <c r="E194" s="91"/>
      <c r="F194" s="91"/>
      <c r="G194" s="91"/>
      <c r="H194" s="91"/>
    </row>
    <row r="195" spans="2:8" x14ac:dyDescent="0.3">
      <c r="B195" s="97"/>
      <c r="D195" s="98"/>
      <c r="E195" s="91"/>
      <c r="F195" s="91"/>
      <c r="G195" s="91"/>
      <c r="H195" s="91"/>
    </row>
    <row r="196" spans="2:8" x14ac:dyDescent="0.3">
      <c r="B196" s="97"/>
      <c r="D196" s="98"/>
      <c r="E196" s="91"/>
      <c r="F196" s="91"/>
      <c r="G196" s="91"/>
      <c r="H196" s="91"/>
    </row>
    <row r="197" spans="2:8" x14ac:dyDescent="0.3">
      <c r="B197" s="97"/>
      <c r="D197" s="98"/>
      <c r="E197" s="91"/>
      <c r="F197" s="91"/>
      <c r="G197" s="91"/>
      <c r="H197" s="91"/>
    </row>
    <row r="198" spans="2:8" x14ac:dyDescent="0.3">
      <c r="B198" s="97"/>
      <c r="D198" s="98"/>
      <c r="E198" s="91"/>
      <c r="F198" s="91"/>
      <c r="G198" s="91"/>
      <c r="H198" s="91"/>
    </row>
    <row r="199" spans="2:8" x14ac:dyDescent="0.3">
      <c r="B199" s="97"/>
      <c r="D199" s="98"/>
      <c r="E199" s="91"/>
      <c r="F199" s="91"/>
      <c r="G199" s="91"/>
      <c r="H199" s="91"/>
    </row>
    <row r="200" spans="2:8" x14ac:dyDescent="0.3">
      <c r="B200" s="97"/>
      <c r="D200" s="98"/>
      <c r="E200" s="91"/>
      <c r="F200" s="91"/>
      <c r="G200" s="91"/>
      <c r="H200" s="91"/>
    </row>
    <row r="201" spans="2:8" x14ac:dyDescent="0.3">
      <c r="B201" s="97"/>
      <c r="D201" s="98"/>
      <c r="E201" s="91"/>
      <c r="F201" s="91"/>
      <c r="G201" s="91"/>
      <c r="H201" s="91"/>
    </row>
    <row r="202" spans="2:8" x14ac:dyDescent="0.3">
      <c r="B202" s="97"/>
      <c r="D202" s="98"/>
      <c r="E202" s="91"/>
      <c r="F202" s="91"/>
      <c r="G202" s="91"/>
      <c r="H202" s="91"/>
    </row>
    <row r="203" spans="2:8" x14ac:dyDescent="0.3">
      <c r="B203" s="97"/>
      <c r="D203" s="98"/>
      <c r="E203" s="91"/>
      <c r="F203" s="91"/>
      <c r="G203" s="91"/>
      <c r="H203" s="91"/>
    </row>
    <row r="204" spans="2:8" x14ac:dyDescent="0.3">
      <c r="B204" s="97"/>
      <c r="D204" s="98"/>
      <c r="E204" s="91"/>
      <c r="F204" s="91"/>
      <c r="G204" s="91"/>
      <c r="H204" s="91"/>
    </row>
    <row r="205" spans="2:8" x14ac:dyDescent="0.3">
      <c r="B205" s="97"/>
      <c r="D205" s="98"/>
      <c r="E205" s="91"/>
      <c r="F205" s="91"/>
      <c r="G205" s="91"/>
      <c r="H205" s="91"/>
    </row>
    <row r="206" spans="2:8" x14ac:dyDescent="0.3">
      <c r="B206" s="97"/>
      <c r="D206" s="98"/>
      <c r="E206" s="91"/>
      <c r="F206" s="91"/>
      <c r="G206" s="91"/>
      <c r="H206" s="91"/>
    </row>
    <row r="207" spans="2:8" x14ac:dyDescent="0.3">
      <c r="B207" s="97"/>
      <c r="D207" s="98"/>
      <c r="E207" s="91"/>
      <c r="F207" s="91"/>
      <c r="G207" s="91"/>
      <c r="H207" s="91"/>
    </row>
    <row r="208" spans="2:8" x14ac:dyDescent="0.3">
      <c r="B208" s="97"/>
      <c r="D208" s="98"/>
      <c r="E208" s="91"/>
      <c r="F208" s="91"/>
      <c r="G208" s="91"/>
      <c r="H208" s="91"/>
    </row>
    <row r="209" spans="2:8" x14ac:dyDescent="0.3">
      <c r="B209" s="97"/>
      <c r="D209" s="98"/>
      <c r="E209" s="91"/>
      <c r="F209" s="91"/>
      <c r="G209" s="91"/>
      <c r="H209" s="91"/>
    </row>
    <row r="210" spans="2:8" x14ac:dyDescent="0.3">
      <c r="B210" s="97"/>
      <c r="D210" s="98"/>
      <c r="E210" s="91"/>
      <c r="F210" s="91"/>
      <c r="G210" s="91"/>
      <c r="H210" s="91"/>
    </row>
    <row r="211" spans="2:8" x14ac:dyDescent="0.3">
      <c r="B211" s="97"/>
      <c r="D211" s="98"/>
      <c r="E211" s="91"/>
      <c r="F211" s="91"/>
      <c r="G211" s="91"/>
      <c r="H211" s="91"/>
    </row>
    <row r="212" spans="2:8" x14ac:dyDescent="0.3">
      <c r="B212" s="97"/>
      <c r="D212" s="98"/>
      <c r="E212" s="91"/>
      <c r="F212" s="91"/>
      <c r="G212" s="91"/>
      <c r="H212" s="91"/>
    </row>
    <row r="213" spans="2:8" x14ac:dyDescent="0.3">
      <c r="B213" s="97"/>
      <c r="D213" s="98"/>
      <c r="E213" s="91"/>
      <c r="F213" s="91"/>
      <c r="G213" s="91"/>
      <c r="H213" s="91"/>
    </row>
    <row r="214" spans="2:8" x14ac:dyDescent="0.3">
      <c r="B214" s="97"/>
      <c r="D214" s="98"/>
      <c r="E214" s="91"/>
      <c r="F214" s="91"/>
      <c r="G214" s="91"/>
      <c r="H214" s="91"/>
    </row>
    <row r="215" spans="2:8" x14ac:dyDescent="0.3">
      <c r="B215" s="97"/>
      <c r="D215" s="98"/>
      <c r="E215" s="91"/>
      <c r="F215" s="91"/>
      <c r="G215" s="91"/>
      <c r="H215" s="91"/>
    </row>
    <row r="216" spans="2:8" x14ac:dyDescent="0.3">
      <c r="B216" s="97"/>
      <c r="D216" s="98"/>
      <c r="E216" s="91"/>
      <c r="F216" s="91"/>
      <c r="G216" s="91"/>
      <c r="H216" s="91"/>
    </row>
    <row r="217" spans="2:8" x14ac:dyDescent="0.3">
      <c r="B217" s="97"/>
      <c r="D217" s="98"/>
      <c r="E217" s="91"/>
      <c r="F217" s="91"/>
      <c r="G217" s="91"/>
      <c r="H217" s="91"/>
    </row>
    <row r="218" spans="2:8" x14ac:dyDescent="0.3">
      <c r="B218" s="97"/>
      <c r="D218" s="98"/>
      <c r="E218" s="91"/>
      <c r="F218" s="91"/>
      <c r="G218" s="91"/>
      <c r="H218" s="91"/>
    </row>
    <row r="219" spans="2:8" x14ac:dyDescent="0.3">
      <c r="B219" s="97"/>
      <c r="D219" s="98"/>
      <c r="E219" s="91"/>
      <c r="F219" s="91"/>
      <c r="G219" s="91"/>
      <c r="H219" s="91"/>
    </row>
    <row r="220" spans="2:8" x14ac:dyDescent="0.3">
      <c r="B220" s="97"/>
      <c r="D220" s="98"/>
      <c r="E220" s="91"/>
      <c r="F220" s="91"/>
      <c r="G220" s="91"/>
      <c r="H220" s="91"/>
    </row>
    <row r="221" spans="2:8" x14ac:dyDescent="0.3">
      <c r="B221" s="97"/>
      <c r="D221" s="98"/>
      <c r="E221" s="91"/>
      <c r="F221" s="91"/>
      <c r="G221" s="91"/>
      <c r="H221" s="91"/>
    </row>
    <row r="222" spans="2:8" x14ac:dyDescent="0.3">
      <c r="B222" s="97"/>
      <c r="D222" s="98"/>
      <c r="E222" s="91"/>
      <c r="F222" s="91"/>
      <c r="G222" s="91"/>
      <c r="H222" s="91"/>
    </row>
    <row r="223" spans="2:8" x14ac:dyDescent="0.3">
      <c r="B223" s="97"/>
      <c r="D223" s="98"/>
      <c r="E223" s="91"/>
      <c r="F223" s="91"/>
      <c r="G223" s="91"/>
      <c r="H223" s="91"/>
    </row>
    <row r="224" spans="2:8" x14ac:dyDescent="0.3">
      <c r="B224" s="97"/>
      <c r="D224" s="98"/>
      <c r="E224" s="91"/>
      <c r="F224" s="91"/>
      <c r="G224" s="91"/>
      <c r="H224" s="91"/>
    </row>
    <row r="225" spans="2:8" x14ac:dyDescent="0.3">
      <c r="B225" s="97"/>
      <c r="D225" s="98"/>
      <c r="E225" s="91"/>
      <c r="F225" s="91"/>
      <c r="G225" s="91"/>
      <c r="H225" s="91"/>
    </row>
    <row r="226" spans="2:8" x14ac:dyDescent="0.3">
      <c r="B226" s="97"/>
      <c r="D226" s="98"/>
      <c r="E226" s="91"/>
      <c r="F226" s="91"/>
      <c r="G226" s="91"/>
      <c r="H226" s="91"/>
    </row>
    <row r="227" spans="2:8" x14ac:dyDescent="0.3">
      <c r="B227" s="97"/>
      <c r="D227" s="98"/>
      <c r="E227" s="91"/>
      <c r="F227" s="91"/>
      <c r="G227" s="91"/>
      <c r="H227" s="91"/>
    </row>
    <row r="228" spans="2:8" x14ac:dyDescent="0.3">
      <c r="B228" s="97"/>
      <c r="D228" s="98"/>
      <c r="E228" s="91"/>
      <c r="F228" s="91"/>
      <c r="G228" s="91"/>
      <c r="H228" s="91"/>
    </row>
    <row r="229" spans="2:8" x14ac:dyDescent="0.3">
      <c r="B229" s="97"/>
      <c r="D229" s="98"/>
      <c r="E229" s="91"/>
      <c r="F229" s="91"/>
      <c r="G229" s="91"/>
      <c r="H229" s="91"/>
    </row>
    <row r="230" spans="2:8" x14ac:dyDescent="0.3">
      <c r="B230" s="97"/>
      <c r="D230" s="98"/>
      <c r="E230" s="91"/>
      <c r="F230" s="91"/>
      <c r="G230" s="91"/>
      <c r="H230" s="91"/>
    </row>
    <row r="231" spans="2:8" x14ac:dyDescent="0.3">
      <c r="B231" s="97"/>
      <c r="D231" s="98"/>
      <c r="E231" s="91"/>
      <c r="F231" s="91"/>
      <c r="G231" s="91"/>
      <c r="H231" s="91"/>
    </row>
    <row r="232" spans="2:8" x14ac:dyDescent="0.3">
      <c r="B232" s="97"/>
      <c r="D232" s="98"/>
      <c r="E232" s="91"/>
      <c r="F232" s="91"/>
      <c r="G232" s="91"/>
      <c r="H232" s="91"/>
    </row>
    <row r="233" spans="2:8" x14ac:dyDescent="0.3">
      <c r="B233" s="97"/>
      <c r="D233" s="98"/>
      <c r="E233" s="91"/>
      <c r="F233" s="91"/>
      <c r="G233" s="91"/>
      <c r="H233" s="91"/>
    </row>
    <row r="234" spans="2:8" x14ac:dyDescent="0.3">
      <c r="B234" s="97"/>
      <c r="D234" s="98"/>
      <c r="E234" s="91"/>
      <c r="F234" s="91"/>
      <c r="G234" s="91"/>
      <c r="H234" s="91"/>
    </row>
    <row r="235" spans="2:8" x14ac:dyDescent="0.3">
      <c r="B235" s="97"/>
      <c r="D235" s="98"/>
      <c r="E235" s="91"/>
      <c r="F235" s="91"/>
      <c r="G235" s="91"/>
      <c r="H235" s="91"/>
    </row>
    <row r="236" spans="2:8" x14ac:dyDescent="0.3">
      <c r="B236" s="97"/>
      <c r="D236" s="98"/>
      <c r="E236" s="91"/>
      <c r="F236" s="91"/>
      <c r="G236" s="91"/>
      <c r="H236" s="91"/>
    </row>
    <row r="237" spans="2:8" x14ac:dyDescent="0.3">
      <c r="B237" s="97"/>
      <c r="D237" s="98"/>
      <c r="E237" s="91"/>
      <c r="F237" s="91"/>
      <c r="G237" s="91"/>
      <c r="H237" s="91"/>
    </row>
    <row r="238" spans="2:8" x14ac:dyDescent="0.3">
      <c r="B238" s="97"/>
      <c r="D238" s="98"/>
      <c r="E238" s="91"/>
      <c r="F238" s="91"/>
      <c r="G238" s="91"/>
      <c r="H238" s="91"/>
    </row>
    <row r="239" spans="2:8" x14ac:dyDescent="0.3">
      <c r="B239" s="97"/>
      <c r="D239" s="98"/>
      <c r="E239" s="91"/>
      <c r="F239" s="91"/>
      <c r="G239" s="91"/>
      <c r="H239" s="91"/>
    </row>
    <row r="240" spans="2:8" x14ac:dyDescent="0.3">
      <c r="B240" s="97"/>
      <c r="D240" s="98"/>
      <c r="E240" s="91"/>
      <c r="F240" s="91"/>
      <c r="G240" s="91"/>
      <c r="H240" s="91"/>
    </row>
    <row r="241" spans="2:8" x14ac:dyDescent="0.3">
      <c r="B241" s="97"/>
      <c r="D241" s="98"/>
      <c r="E241" s="91"/>
      <c r="F241" s="91"/>
      <c r="G241" s="91"/>
      <c r="H241" s="91"/>
    </row>
    <row r="242" spans="2:8" x14ac:dyDescent="0.3">
      <c r="B242" s="97"/>
      <c r="D242" s="98"/>
      <c r="E242" s="91"/>
      <c r="F242" s="91"/>
      <c r="G242" s="91"/>
      <c r="H242" s="91"/>
    </row>
    <row r="243" spans="2:8" x14ac:dyDescent="0.3">
      <c r="B243" s="97"/>
      <c r="D243" s="98"/>
      <c r="E243" s="91"/>
      <c r="F243" s="91"/>
      <c r="G243" s="91"/>
      <c r="H243" s="91"/>
    </row>
    <row r="244" spans="2:8" x14ac:dyDescent="0.3">
      <c r="B244" s="97"/>
      <c r="D244" s="98"/>
      <c r="E244" s="91"/>
      <c r="F244" s="91"/>
      <c r="G244" s="91"/>
      <c r="H244" s="91"/>
    </row>
    <row r="245" spans="2:8" x14ac:dyDescent="0.3">
      <c r="B245" s="97"/>
      <c r="D245" s="98"/>
      <c r="E245" s="91"/>
      <c r="F245" s="91"/>
      <c r="G245" s="91"/>
      <c r="H245" s="91"/>
    </row>
    <row r="246" spans="2:8" x14ac:dyDescent="0.3">
      <c r="B246" s="97"/>
      <c r="D246" s="98"/>
      <c r="E246" s="91"/>
      <c r="F246" s="91"/>
      <c r="G246" s="91"/>
      <c r="H246" s="91"/>
    </row>
    <row r="247" spans="2:8" x14ac:dyDescent="0.3">
      <c r="B247" s="97"/>
      <c r="D247" s="98"/>
      <c r="E247" s="91"/>
      <c r="F247" s="91"/>
      <c r="G247" s="91"/>
      <c r="H247" s="91"/>
    </row>
    <row r="248" spans="2:8" x14ac:dyDescent="0.3">
      <c r="B248" s="97"/>
      <c r="D248" s="98"/>
      <c r="E248" s="91"/>
      <c r="F248" s="91"/>
      <c r="G248" s="91"/>
      <c r="H248" s="91"/>
    </row>
    <row r="249" spans="2:8" x14ac:dyDescent="0.3">
      <c r="B249" s="97"/>
      <c r="D249" s="98"/>
      <c r="E249" s="91"/>
      <c r="F249" s="91"/>
      <c r="G249" s="91"/>
      <c r="H249" s="91"/>
    </row>
    <row r="250" spans="2:8" x14ac:dyDescent="0.3">
      <c r="B250" s="97"/>
      <c r="D250" s="98"/>
      <c r="E250" s="91"/>
      <c r="F250" s="91"/>
      <c r="G250" s="91"/>
      <c r="H250" s="91"/>
    </row>
    <row r="251" spans="2:8" x14ac:dyDescent="0.3">
      <c r="B251" s="97"/>
      <c r="D251" s="98"/>
      <c r="E251" s="91"/>
      <c r="F251" s="91"/>
      <c r="G251" s="91"/>
      <c r="H251" s="91"/>
    </row>
    <row r="252" spans="2:8" x14ac:dyDescent="0.3">
      <c r="B252" s="97"/>
      <c r="D252" s="98"/>
      <c r="E252" s="91"/>
      <c r="F252" s="91"/>
      <c r="G252" s="91"/>
      <c r="H252" s="91"/>
    </row>
    <row r="253" spans="2:8" x14ac:dyDescent="0.3">
      <c r="B253" s="97"/>
      <c r="D253" s="98"/>
      <c r="E253" s="91"/>
      <c r="F253" s="91"/>
      <c r="G253" s="91"/>
      <c r="H253" s="91"/>
    </row>
    <row r="254" spans="2:8" x14ac:dyDescent="0.3">
      <c r="B254" s="97"/>
      <c r="D254" s="98"/>
      <c r="E254" s="91"/>
      <c r="F254" s="91"/>
      <c r="G254" s="91"/>
      <c r="H254" s="91"/>
    </row>
    <row r="255" spans="2:8" x14ac:dyDescent="0.3">
      <c r="B255" s="97"/>
      <c r="D255" s="98"/>
      <c r="E255" s="91"/>
      <c r="F255" s="91"/>
      <c r="G255" s="91"/>
      <c r="H255" s="91"/>
    </row>
    <row r="256" spans="2:8" x14ac:dyDescent="0.3">
      <c r="B256" s="97"/>
      <c r="D256" s="98"/>
      <c r="E256" s="91"/>
      <c r="F256" s="91"/>
      <c r="G256" s="91"/>
      <c r="H256" s="91"/>
    </row>
    <row r="257" spans="2:8" x14ac:dyDescent="0.3">
      <c r="B257" s="97"/>
      <c r="D257" s="98"/>
      <c r="E257" s="91"/>
      <c r="F257" s="91"/>
      <c r="G257" s="91"/>
      <c r="H257" s="91"/>
    </row>
    <row r="258" spans="2:8" x14ac:dyDescent="0.3">
      <c r="B258" s="97"/>
      <c r="D258" s="98"/>
      <c r="E258" s="91"/>
      <c r="F258" s="91"/>
      <c r="G258" s="91"/>
      <c r="H258" s="91"/>
    </row>
    <row r="259" spans="2:8" x14ac:dyDescent="0.3">
      <c r="B259" s="97"/>
      <c r="D259" s="98"/>
      <c r="E259" s="91"/>
      <c r="F259" s="91"/>
      <c r="G259" s="91"/>
      <c r="H259" s="91"/>
    </row>
    <row r="260" spans="2:8" x14ac:dyDescent="0.3">
      <c r="B260" s="97"/>
      <c r="D260" s="98"/>
      <c r="E260" s="91"/>
      <c r="F260" s="91"/>
      <c r="G260" s="91"/>
      <c r="H260" s="91"/>
    </row>
    <row r="261" spans="2:8" x14ac:dyDescent="0.3">
      <c r="B261" s="97"/>
      <c r="D261" s="98"/>
      <c r="E261" s="91"/>
      <c r="F261" s="91"/>
      <c r="G261" s="91"/>
      <c r="H261" s="91"/>
    </row>
    <row r="262" spans="2:8" x14ac:dyDescent="0.3">
      <c r="B262" s="97"/>
      <c r="D262" s="98"/>
      <c r="E262" s="91"/>
      <c r="F262" s="91"/>
      <c r="G262" s="91"/>
      <c r="H262" s="91"/>
    </row>
    <row r="263" spans="2:8" x14ac:dyDescent="0.3">
      <c r="B263" s="97"/>
      <c r="D263" s="98"/>
      <c r="E263" s="91"/>
      <c r="F263" s="91"/>
      <c r="G263" s="91"/>
      <c r="H263" s="91"/>
    </row>
    <row r="264" spans="2:8" x14ac:dyDescent="0.3">
      <c r="B264" s="97"/>
      <c r="D264" s="98"/>
      <c r="E264" s="91"/>
      <c r="F264" s="91"/>
      <c r="G264" s="91"/>
      <c r="H264" s="91"/>
    </row>
    <row r="265" spans="2:8" x14ac:dyDescent="0.3">
      <c r="B265" s="97"/>
      <c r="D265" s="98"/>
      <c r="E265" s="91"/>
      <c r="F265" s="91"/>
      <c r="G265" s="91"/>
      <c r="H265" s="91"/>
    </row>
    <row r="266" spans="2:8" x14ac:dyDescent="0.3">
      <c r="B266" s="97"/>
      <c r="D266" s="98"/>
      <c r="E266" s="91"/>
      <c r="F266" s="91"/>
      <c r="G266" s="91"/>
      <c r="H266" s="91"/>
    </row>
    <row r="267" spans="2:8" x14ac:dyDescent="0.3">
      <c r="B267" s="97"/>
      <c r="D267" s="98"/>
      <c r="E267" s="91"/>
      <c r="F267" s="91"/>
      <c r="G267" s="91"/>
      <c r="H267" s="91"/>
    </row>
    <row r="268" spans="2:8" x14ac:dyDescent="0.3">
      <c r="B268" s="97"/>
      <c r="D268" s="98"/>
      <c r="E268" s="91"/>
      <c r="F268" s="91"/>
      <c r="G268" s="91"/>
      <c r="H268" s="91"/>
    </row>
    <row r="269" spans="2:8" x14ac:dyDescent="0.3">
      <c r="B269" s="97"/>
      <c r="D269" s="98"/>
      <c r="E269" s="91"/>
      <c r="F269" s="91"/>
      <c r="G269" s="91"/>
      <c r="H269" s="91"/>
    </row>
    <row r="270" spans="2:8" x14ac:dyDescent="0.3">
      <c r="B270" s="97"/>
      <c r="D270" s="98"/>
      <c r="E270" s="91"/>
      <c r="F270" s="91"/>
      <c r="G270" s="91"/>
      <c r="H270" s="91"/>
    </row>
    <row r="271" spans="2:8" x14ac:dyDescent="0.3">
      <c r="B271" s="97"/>
      <c r="D271" s="98"/>
      <c r="E271" s="91"/>
      <c r="F271" s="91"/>
      <c r="G271" s="91"/>
      <c r="H271" s="91"/>
    </row>
    <row r="272" spans="2:8" x14ac:dyDescent="0.3">
      <c r="B272" s="97"/>
      <c r="D272" s="98"/>
      <c r="E272" s="91"/>
      <c r="F272" s="91"/>
      <c r="G272" s="91"/>
      <c r="H272" s="91"/>
    </row>
    <row r="273" spans="2:8" x14ac:dyDescent="0.3">
      <c r="B273" s="97"/>
      <c r="D273" s="98"/>
      <c r="E273" s="91"/>
      <c r="F273" s="91"/>
      <c r="G273" s="91"/>
      <c r="H273" s="91"/>
    </row>
    <row r="274" spans="2:8" x14ac:dyDescent="0.3">
      <c r="B274" s="97"/>
      <c r="D274" s="98"/>
      <c r="E274" s="91"/>
      <c r="F274" s="91"/>
      <c r="G274" s="91"/>
      <c r="H274" s="91"/>
    </row>
    <row r="275" spans="2:8" x14ac:dyDescent="0.3">
      <c r="B275" s="97"/>
      <c r="D275" s="98"/>
      <c r="E275" s="91"/>
      <c r="F275" s="91"/>
      <c r="G275" s="91"/>
      <c r="H275" s="91"/>
    </row>
    <row r="276" spans="2:8" x14ac:dyDescent="0.3">
      <c r="B276" s="97"/>
      <c r="D276" s="98"/>
      <c r="E276" s="91"/>
      <c r="F276" s="91"/>
      <c r="G276" s="91"/>
      <c r="H276" s="91"/>
    </row>
    <row r="277" spans="2:8" x14ac:dyDescent="0.3">
      <c r="B277" s="97"/>
      <c r="D277" s="98"/>
      <c r="E277" s="91"/>
      <c r="F277" s="91"/>
      <c r="G277" s="91"/>
      <c r="H277" s="91"/>
    </row>
    <row r="278" spans="2:8" x14ac:dyDescent="0.3">
      <c r="B278" s="97"/>
      <c r="D278" s="98"/>
      <c r="E278" s="91"/>
      <c r="F278" s="91"/>
      <c r="G278" s="91"/>
      <c r="H278" s="91"/>
    </row>
    <row r="279" spans="2:8" x14ac:dyDescent="0.3">
      <c r="B279" s="97"/>
      <c r="D279" s="98"/>
      <c r="E279" s="91"/>
      <c r="F279" s="91"/>
      <c r="G279" s="91"/>
      <c r="H279" s="91"/>
    </row>
    <row r="280" spans="2:8" x14ac:dyDescent="0.3">
      <c r="B280" s="97"/>
      <c r="D280" s="98"/>
      <c r="E280" s="91"/>
      <c r="F280" s="91"/>
      <c r="G280" s="91"/>
      <c r="H280" s="91"/>
    </row>
    <row r="281" spans="2:8" x14ac:dyDescent="0.3">
      <c r="B281" s="97"/>
      <c r="D281" s="98"/>
      <c r="E281" s="91"/>
      <c r="F281" s="91"/>
      <c r="G281" s="91"/>
      <c r="H281" s="91"/>
    </row>
    <row r="282" spans="2:8" x14ac:dyDescent="0.3">
      <c r="B282" s="97"/>
      <c r="D282" s="98"/>
      <c r="E282" s="91"/>
      <c r="F282" s="91"/>
      <c r="G282" s="91"/>
      <c r="H282" s="91"/>
    </row>
    <row r="283" spans="2:8" x14ac:dyDescent="0.3">
      <c r="B283" s="97"/>
      <c r="D283" s="98"/>
      <c r="E283" s="91"/>
      <c r="F283" s="91"/>
      <c r="G283" s="91"/>
      <c r="H283" s="91"/>
    </row>
    <row r="284" spans="2:8" x14ac:dyDescent="0.3">
      <c r="B284" s="97"/>
      <c r="D284" s="98"/>
      <c r="E284" s="91"/>
      <c r="F284" s="91"/>
      <c r="G284" s="91"/>
      <c r="H284" s="91"/>
    </row>
    <row r="285" spans="2:8" x14ac:dyDescent="0.3">
      <c r="B285" s="97"/>
      <c r="D285" s="98"/>
      <c r="E285" s="91"/>
      <c r="F285" s="91"/>
      <c r="G285" s="91"/>
      <c r="H285" s="91"/>
    </row>
    <row r="286" spans="2:8" x14ac:dyDescent="0.3">
      <c r="B286" s="97"/>
      <c r="D286" s="98"/>
      <c r="E286" s="91"/>
      <c r="F286" s="91"/>
      <c r="G286" s="91"/>
      <c r="H286" s="91"/>
    </row>
    <row r="287" spans="2:8" x14ac:dyDescent="0.3">
      <c r="B287" s="97"/>
      <c r="D287" s="98"/>
      <c r="E287" s="91"/>
      <c r="F287" s="91"/>
      <c r="G287" s="91"/>
      <c r="H287" s="91"/>
    </row>
    <row r="288" spans="2:8" x14ac:dyDescent="0.3">
      <c r="B288" s="97"/>
      <c r="D288" s="98"/>
      <c r="E288" s="91"/>
      <c r="F288" s="91"/>
      <c r="G288" s="91"/>
      <c r="H288" s="91"/>
    </row>
    <row r="289" spans="2:8" x14ac:dyDescent="0.3">
      <c r="B289" s="97"/>
      <c r="D289" s="98"/>
      <c r="E289" s="91"/>
      <c r="F289" s="91"/>
      <c r="G289" s="91"/>
      <c r="H289" s="91"/>
    </row>
    <row r="290" spans="2:8" x14ac:dyDescent="0.3">
      <c r="B290" s="97"/>
      <c r="D290" s="98"/>
      <c r="E290" s="91"/>
      <c r="F290" s="91"/>
      <c r="G290" s="91"/>
      <c r="H290" s="91"/>
    </row>
    <row r="291" spans="2:8" x14ac:dyDescent="0.3">
      <c r="B291" s="97"/>
      <c r="D291" s="98"/>
      <c r="E291" s="91"/>
      <c r="F291" s="91"/>
      <c r="G291" s="91"/>
      <c r="H291" s="91"/>
    </row>
    <row r="292" spans="2:8" x14ac:dyDescent="0.3">
      <c r="B292" s="97"/>
      <c r="D292" s="98"/>
      <c r="E292" s="91"/>
      <c r="F292" s="91"/>
      <c r="G292" s="91"/>
      <c r="H292" s="91"/>
    </row>
    <row r="293" spans="2:8" x14ac:dyDescent="0.3">
      <c r="B293" s="97"/>
      <c r="D293" s="98"/>
      <c r="E293" s="91"/>
      <c r="F293" s="91"/>
      <c r="G293" s="91"/>
      <c r="H293" s="91"/>
    </row>
    <row r="294" spans="2:8" x14ac:dyDescent="0.3">
      <c r="B294" s="97"/>
      <c r="D294" s="98"/>
      <c r="E294" s="91"/>
      <c r="F294" s="91"/>
      <c r="G294" s="91"/>
      <c r="H294" s="91"/>
    </row>
    <row r="295" spans="2:8" x14ac:dyDescent="0.3">
      <c r="B295" s="97"/>
      <c r="D295" s="98"/>
      <c r="E295" s="91"/>
      <c r="F295" s="91"/>
      <c r="G295" s="91"/>
      <c r="H295" s="91"/>
    </row>
    <row r="296" spans="2:8" x14ac:dyDescent="0.3">
      <c r="B296" s="97"/>
      <c r="D296" s="98"/>
      <c r="E296" s="91"/>
      <c r="F296" s="91"/>
      <c r="G296" s="91"/>
      <c r="H296" s="91"/>
    </row>
    <row r="297" spans="2:8" x14ac:dyDescent="0.3">
      <c r="B297" s="97"/>
      <c r="D297" s="98"/>
      <c r="E297" s="91"/>
      <c r="F297" s="91"/>
      <c r="G297" s="91"/>
      <c r="H297" s="91"/>
    </row>
    <row r="298" spans="2:8" x14ac:dyDescent="0.3">
      <c r="B298" s="97"/>
      <c r="D298" s="98"/>
      <c r="E298" s="91"/>
      <c r="F298" s="91"/>
      <c r="G298" s="91"/>
      <c r="H298" s="91"/>
    </row>
    <row r="299" spans="2:8" x14ac:dyDescent="0.3">
      <c r="B299" s="97"/>
      <c r="D299" s="98"/>
      <c r="E299" s="91"/>
      <c r="F299" s="91"/>
      <c r="G299" s="91"/>
      <c r="H299" s="91"/>
    </row>
    <row r="300" spans="2:8" x14ac:dyDescent="0.3">
      <c r="B300" s="97"/>
      <c r="D300" s="98"/>
      <c r="E300" s="91"/>
      <c r="F300" s="91"/>
      <c r="G300" s="91"/>
      <c r="H300" s="91"/>
    </row>
    <row r="301" spans="2:8" x14ac:dyDescent="0.3">
      <c r="B301" s="97"/>
      <c r="D301" s="98"/>
      <c r="E301" s="91"/>
      <c r="F301" s="91"/>
      <c r="G301" s="91"/>
      <c r="H301" s="91"/>
    </row>
    <row r="302" spans="2:8" x14ac:dyDescent="0.3">
      <c r="B302" s="97"/>
      <c r="D302" s="98"/>
      <c r="E302" s="91"/>
      <c r="F302" s="91"/>
      <c r="G302" s="91"/>
      <c r="H302" s="91"/>
    </row>
    <row r="303" spans="2:8" x14ac:dyDescent="0.3">
      <c r="B303" s="97"/>
      <c r="D303" s="98"/>
      <c r="E303" s="91"/>
      <c r="F303" s="91"/>
      <c r="G303" s="91"/>
      <c r="H303" s="91"/>
    </row>
    <row r="304" spans="2:8" x14ac:dyDescent="0.3">
      <c r="B304" s="97"/>
      <c r="D304" s="98"/>
      <c r="E304" s="91"/>
      <c r="F304" s="91"/>
      <c r="G304" s="91"/>
      <c r="H304" s="91"/>
    </row>
    <row r="305" spans="2:8" x14ac:dyDescent="0.3">
      <c r="B305" s="97"/>
      <c r="D305" s="98"/>
      <c r="E305" s="91"/>
      <c r="F305" s="91"/>
      <c r="G305" s="91"/>
      <c r="H305" s="91"/>
    </row>
    <row r="306" spans="2:8" x14ac:dyDescent="0.3">
      <c r="B306" s="97"/>
      <c r="D306" s="98"/>
      <c r="E306" s="91"/>
      <c r="F306" s="91"/>
      <c r="G306" s="91"/>
      <c r="H306" s="91"/>
    </row>
    <row r="307" spans="2:8" x14ac:dyDescent="0.3">
      <c r="B307" s="97"/>
      <c r="D307" s="98"/>
      <c r="E307" s="91"/>
      <c r="F307" s="91"/>
      <c r="G307" s="91"/>
      <c r="H307" s="91"/>
    </row>
    <row r="308" spans="2:8" x14ac:dyDescent="0.3">
      <c r="B308" s="97"/>
      <c r="D308" s="98"/>
      <c r="E308" s="91"/>
      <c r="F308" s="91"/>
      <c r="G308" s="91"/>
      <c r="H308" s="91"/>
    </row>
    <row r="309" spans="2:8" x14ac:dyDescent="0.3">
      <c r="B309" s="97"/>
      <c r="D309" s="98"/>
      <c r="E309" s="91"/>
      <c r="F309" s="91"/>
      <c r="G309" s="91"/>
      <c r="H309" s="91"/>
    </row>
    <row r="310" spans="2:8" x14ac:dyDescent="0.3">
      <c r="B310" s="97"/>
      <c r="D310" s="98"/>
      <c r="E310" s="91"/>
      <c r="F310" s="91"/>
      <c r="G310" s="91"/>
      <c r="H310" s="91"/>
    </row>
    <row r="311" spans="2:8" x14ac:dyDescent="0.3">
      <c r="B311" s="97"/>
      <c r="D311" s="98"/>
      <c r="E311" s="91"/>
      <c r="F311" s="91"/>
      <c r="G311" s="91"/>
      <c r="H311" s="91"/>
    </row>
    <row r="312" spans="2:8" x14ac:dyDescent="0.3">
      <c r="B312" s="97"/>
      <c r="D312" s="98"/>
      <c r="E312" s="91"/>
      <c r="F312" s="91"/>
      <c r="G312" s="91"/>
      <c r="H312" s="91"/>
    </row>
    <row r="313" spans="2:8" x14ac:dyDescent="0.3">
      <c r="B313" s="97"/>
      <c r="D313" s="98"/>
      <c r="E313" s="91"/>
      <c r="F313" s="91"/>
      <c r="G313" s="91"/>
      <c r="H313" s="91"/>
    </row>
    <row r="314" spans="2:8" x14ac:dyDescent="0.3">
      <c r="B314" s="97"/>
      <c r="D314" s="98"/>
      <c r="E314" s="91"/>
      <c r="F314" s="91"/>
      <c r="G314" s="91"/>
      <c r="H314" s="91"/>
    </row>
    <row r="315" spans="2:8" x14ac:dyDescent="0.3">
      <c r="B315" s="97"/>
      <c r="D315" s="98"/>
      <c r="E315" s="91"/>
      <c r="F315" s="91"/>
      <c r="G315" s="91"/>
      <c r="H315" s="91"/>
    </row>
    <row r="316" spans="2:8" x14ac:dyDescent="0.3">
      <c r="B316" s="97"/>
      <c r="D316" s="98"/>
      <c r="E316" s="91"/>
      <c r="F316" s="91"/>
      <c r="G316" s="91"/>
      <c r="H316" s="91"/>
    </row>
    <row r="317" spans="2:8" x14ac:dyDescent="0.3">
      <c r="B317" s="97"/>
      <c r="D317" s="98"/>
      <c r="E317" s="91"/>
      <c r="F317" s="91"/>
      <c r="G317" s="91"/>
      <c r="H317" s="91"/>
    </row>
    <row r="318" spans="2:8" x14ac:dyDescent="0.3">
      <c r="B318" s="97"/>
      <c r="D318" s="98"/>
      <c r="E318" s="91"/>
      <c r="F318" s="91"/>
      <c r="G318" s="91"/>
      <c r="H318" s="91"/>
    </row>
    <row r="319" spans="2:8" x14ac:dyDescent="0.3">
      <c r="B319" s="97"/>
      <c r="D319" s="98"/>
      <c r="E319" s="91"/>
      <c r="F319" s="91"/>
      <c r="G319" s="91"/>
      <c r="H319" s="91"/>
    </row>
    <row r="320" spans="2:8" x14ac:dyDescent="0.3">
      <c r="B320" s="97"/>
      <c r="D320" s="98"/>
      <c r="E320" s="91"/>
      <c r="F320" s="91"/>
      <c r="G320" s="91"/>
      <c r="H320" s="91"/>
    </row>
    <row r="321" spans="2:8" x14ac:dyDescent="0.3">
      <c r="B321" s="97"/>
      <c r="D321" s="98"/>
      <c r="E321" s="91"/>
      <c r="F321" s="91"/>
      <c r="G321" s="91"/>
      <c r="H321" s="91"/>
    </row>
    <row r="322" spans="2:8" x14ac:dyDescent="0.3">
      <c r="B322" s="97"/>
      <c r="D322" s="98"/>
      <c r="E322" s="91"/>
      <c r="F322" s="91"/>
      <c r="G322" s="91"/>
      <c r="H322" s="91"/>
    </row>
    <row r="323" spans="2:8" x14ac:dyDescent="0.3">
      <c r="B323" s="97"/>
      <c r="D323" s="98"/>
      <c r="E323" s="91"/>
      <c r="F323" s="91"/>
      <c r="G323" s="91"/>
      <c r="H323" s="91"/>
    </row>
    <row r="324" spans="2:8" x14ac:dyDescent="0.3">
      <c r="B324" s="97"/>
      <c r="D324" s="98"/>
      <c r="E324" s="91"/>
      <c r="F324" s="91"/>
      <c r="G324" s="91"/>
      <c r="H324" s="91"/>
    </row>
    <row r="325" spans="2:8" x14ac:dyDescent="0.3">
      <c r="B325" s="97"/>
      <c r="D325" s="98"/>
      <c r="E325" s="91"/>
      <c r="F325" s="91"/>
      <c r="G325" s="91"/>
      <c r="H325" s="91"/>
    </row>
    <row r="326" spans="2:8" x14ac:dyDescent="0.3">
      <c r="B326" s="97"/>
      <c r="D326" s="98"/>
      <c r="E326" s="91"/>
      <c r="F326" s="91"/>
      <c r="G326" s="91"/>
      <c r="H326" s="91"/>
    </row>
    <row r="327" spans="2:8" x14ac:dyDescent="0.3">
      <c r="B327" s="97"/>
      <c r="D327" s="98"/>
      <c r="E327" s="91"/>
      <c r="F327" s="91"/>
      <c r="G327" s="91"/>
      <c r="H327" s="91"/>
    </row>
    <row r="328" spans="2:8" x14ac:dyDescent="0.3">
      <c r="B328" s="97"/>
      <c r="D328" s="98"/>
      <c r="E328" s="91"/>
      <c r="F328" s="91"/>
      <c r="G328" s="91"/>
      <c r="H328" s="91"/>
    </row>
    <row r="329" spans="2:8" x14ac:dyDescent="0.3">
      <c r="B329" s="97"/>
      <c r="D329" s="98"/>
      <c r="E329" s="91"/>
      <c r="F329" s="91"/>
      <c r="G329" s="91"/>
      <c r="H329" s="91"/>
    </row>
    <row r="330" spans="2:8" x14ac:dyDescent="0.3">
      <c r="B330" s="97"/>
      <c r="D330" s="98"/>
      <c r="E330" s="91"/>
      <c r="F330" s="91"/>
      <c r="G330" s="91"/>
      <c r="H330" s="91"/>
    </row>
    <row r="331" spans="2:8" x14ac:dyDescent="0.3">
      <c r="B331" s="97"/>
      <c r="D331" s="98"/>
      <c r="E331" s="91"/>
      <c r="F331" s="91"/>
      <c r="G331" s="91"/>
      <c r="H331" s="91"/>
    </row>
    <row r="332" spans="2:8" x14ac:dyDescent="0.3">
      <c r="B332" s="97"/>
      <c r="D332" s="98"/>
      <c r="E332" s="91"/>
      <c r="F332" s="91"/>
      <c r="G332" s="91"/>
      <c r="H332" s="91"/>
    </row>
    <row r="333" spans="2:8" x14ac:dyDescent="0.3">
      <c r="B333" s="97"/>
      <c r="D333" s="98"/>
      <c r="E333" s="91"/>
      <c r="F333" s="91"/>
      <c r="G333" s="91"/>
      <c r="H333" s="91"/>
    </row>
    <row r="334" spans="2:8" x14ac:dyDescent="0.3">
      <c r="B334" s="97"/>
      <c r="D334" s="98"/>
      <c r="E334" s="91"/>
      <c r="F334" s="91"/>
      <c r="G334" s="91"/>
      <c r="H334" s="91"/>
    </row>
    <row r="335" spans="2:8" x14ac:dyDescent="0.3">
      <c r="B335" s="97"/>
      <c r="D335" s="98"/>
      <c r="E335" s="91"/>
      <c r="F335" s="91"/>
      <c r="G335" s="91"/>
      <c r="H335" s="91"/>
    </row>
    <row r="336" spans="2:8" x14ac:dyDescent="0.3">
      <c r="B336" s="97"/>
      <c r="D336" s="98"/>
      <c r="E336" s="91"/>
      <c r="F336" s="91"/>
      <c r="G336" s="91"/>
      <c r="H336" s="91"/>
    </row>
    <row r="337" spans="2:8" x14ac:dyDescent="0.3">
      <c r="B337" s="97"/>
      <c r="D337" s="98"/>
      <c r="E337" s="91"/>
      <c r="F337" s="91"/>
      <c r="G337" s="91"/>
      <c r="H337" s="91"/>
    </row>
    <row r="338" spans="2:8" x14ac:dyDescent="0.3">
      <c r="B338" s="97"/>
      <c r="D338" s="98"/>
      <c r="E338" s="91"/>
      <c r="F338" s="91"/>
      <c r="G338" s="91"/>
      <c r="H338" s="91"/>
    </row>
    <row r="339" spans="2:8" x14ac:dyDescent="0.3">
      <c r="B339" s="97"/>
      <c r="D339" s="98"/>
      <c r="E339" s="91"/>
      <c r="F339" s="91"/>
      <c r="G339" s="91"/>
      <c r="H339" s="91"/>
    </row>
    <row r="340" spans="2:8" x14ac:dyDescent="0.3">
      <c r="B340" s="97"/>
      <c r="D340" s="98"/>
      <c r="E340" s="91"/>
      <c r="F340" s="91"/>
      <c r="G340" s="91"/>
      <c r="H340" s="91"/>
    </row>
    <row r="341" spans="2:8" x14ac:dyDescent="0.3">
      <c r="B341" s="97"/>
      <c r="D341" s="98"/>
      <c r="E341" s="91"/>
      <c r="F341" s="91"/>
      <c r="G341" s="91"/>
      <c r="H341" s="91"/>
    </row>
    <row r="342" spans="2:8" x14ac:dyDescent="0.3">
      <c r="B342" s="97"/>
      <c r="D342" s="98"/>
      <c r="E342" s="91"/>
      <c r="F342" s="91"/>
      <c r="G342" s="91"/>
      <c r="H342" s="91"/>
    </row>
    <row r="343" spans="2:8" x14ac:dyDescent="0.3">
      <c r="B343" s="97"/>
      <c r="D343" s="98"/>
      <c r="E343" s="91"/>
      <c r="F343" s="91"/>
      <c r="G343" s="91"/>
      <c r="H343" s="91"/>
    </row>
    <row r="344" spans="2:8" x14ac:dyDescent="0.3">
      <c r="B344" s="97"/>
      <c r="D344" s="98"/>
      <c r="E344" s="91"/>
      <c r="F344" s="91"/>
      <c r="G344" s="91"/>
      <c r="H344" s="91"/>
    </row>
    <row r="345" spans="2:8" x14ac:dyDescent="0.3">
      <c r="B345" s="97"/>
      <c r="D345" s="98"/>
      <c r="E345" s="91"/>
      <c r="F345" s="91"/>
      <c r="G345" s="91"/>
      <c r="H345" s="91"/>
    </row>
    <row r="346" spans="2:8" x14ac:dyDescent="0.3">
      <c r="B346" s="97"/>
      <c r="D346" s="98"/>
      <c r="E346" s="91"/>
      <c r="F346" s="91"/>
      <c r="G346" s="91"/>
      <c r="H346" s="91"/>
    </row>
    <row r="347" spans="2:8" x14ac:dyDescent="0.3">
      <c r="B347" s="97"/>
      <c r="D347" s="98"/>
      <c r="E347" s="91"/>
      <c r="F347" s="91"/>
      <c r="G347" s="91"/>
      <c r="H347" s="91"/>
    </row>
    <row r="348" spans="2:8" x14ac:dyDescent="0.3">
      <c r="B348" s="97"/>
      <c r="D348" s="98"/>
      <c r="E348" s="91"/>
      <c r="F348" s="91"/>
      <c r="G348" s="91"/>
      <c r="H348" s="91"/>
    </row>
    <row r="349" spans="2:8" x14ac:dyDescent="0.3">
      <c r="B349" s="97"/>
      <c r="D349" s="98"/>
      <c r="E349" s="91"/>
      <c r="F349" s="91"/>
      <c r="G349" s="91"/>
      <c r="H349" s="91"/>
    </row>
    <row r="350" spans="2:8" x14ac:dyDescent="0.3">
      <c r="B350" s="97"/>
      <c r="D350" s="98"/>
      <c r="E350" s="91"/>
      <c r="F350" s="91"/>
      <c r="G350" s="91"/>
      <c r="H350" s="91"/>
    </row>
    <row r="351" spans="2:8" x14ac:dyDescent="0.3">
      <c r="B351" s="97"/>
      <c r="D351" s="98"/>
      <c r="E351" s="91"/>
      <c r="F351" s="91"/>
      <c r="G351" s="91"/>
      <c r="H351" s="91"/>
    </row>
    <row r="352" spans="2:8" x14ac:dyDescent="0.3">
      <c r="B352" s="97"/>
      <c r="D352" s="98"/>
      <c r="E352" s="91"/>
      <c r="F352" s="91"/>
      <c r="G352" s="91"/>
      <c r="H352" s="91"/>
    </row>
    <row r="353" spans="2:8" x14ac:dyDescent="0.3">
      <c r="B353" s="97"/>
      <c r="D353" s="98"/>
      <c r="E353" s="91"/>
      <c r="F353" s="91"/>
      <c r="G353" s="91"/>
      <c r="H353" s="91"/>
    </row>
    <row r="354" spans="2:8" x14ac:dyDescent="0.3">
      <c r="B354" s="97"/>
      <c r="D354" s="98"/>
      <c r="E354" s="91"/>
      <c r="F354" s="91"/>
      <c r="G354" s="91"/>
      <c r="H354" s="91"/>
    </row>
    <row r="355" spans="2:8" x14ac:dyDescent="0.3">
      <c r="B355" s="97"/>
      <c r="D355" s="98"/>
      <c r="E355" s="91"/>
      <c r="F355" s="91"/>
      <c r="G355" s="91"/>
      <c r="H355" s="91"/>
    </row>
    <row r="356" spans="2:8" x14ac:dyDescent="0.3">
      <c r="B356" s="97"/>
      <c r="D356" s="98"/>
      <c r="E356" s="91"/>
      <c r="F356" s="91"/>
      <c r="G356" s="91"/>
      <c r="H356" s="91"/>
    </row>
    <row r="357" spans="2:8" x14ac:dyDescent="0.3">
      <c r="B357" s="97"/>
      <c r="D357" s="98"/>
      <c r="E357" s="91"/>
      <c r="F357" s="91"/>
      <c r="G357" s="91"/>
      <c r="H357" s="91"/>
    </row>
    <row r="358" spans="2:8" x14ac:dyDescent="0.3">
      <c r="B358" s="97"/>
      <c r="D358" s="98"/>
      <c r="E358" s="91"/>
      <c r="F358" s="91"/>
      <c r="G358" s="91"/>
      <c r="H358" s="91"/>
    </row>
    <row r="359" spans="2:8" x14ac:dyDescent="0.3">
      <c r="B359" s="97"/>
      <c r="D359" s="98"/>
      <c r="E359" s="91"/>
      <c r="F359" s="91"/>
      <c r="G359" s="91"/>
      <c r="H359" s="91"/>
    </row>
    <row r="360" spans="2:8" x14ac:dyDescent="0.3">
      <c r="B360" s="97"/>
      <c r="D360" s="98"/>
      <c r="E360" s="91"/>
      <c r="F360" s="91"/>
      <c r="G360" s="91"/>
      <c r="H360" s="91"/>
    </row>
    <row r="361" spans="2:8" x14ac:dyDescent="0.3">
      <c r="B361" s="97"/>
      <c r="D361" s="98"/>
      <c r="E361" s="91"/>
      <c r="F361" s="91"/>
      <c r="G361" s="91"/>
      <c r="H361" s="91"/>
    </row>
    <row r="362" spans="2:8" x14ac:dyDescent="0.3">
      <c r="B362" s="97"/>
      <c r="D362" s="98"/>
      <c r="E362" s="91"/>
      <c r="F362" s="91"/>
      <c r="G362" s="91"/>
      <c r="H362" s="91"/>
    </row>
    <row r="363" spans="2:8" x14ac:dyDescent="0.3">
      <c r="B363" s="97"/>
      <c r="D363" s="98"/>
      <c r="E363" s="91"/>
      <c r="F363" s="91"/>
      <c r="G363" s="91"/>
      <c r="H363" s="91"/>
    </row>
    <row r="364" spans="2:8" x14ac:dyDescent="0.3">
      <c r="B364" s="97"/>
      <c r="D364" s="98"/>
      <c r="E364" s="91"/>
      <c r="F364" s="91"/>
      <c r="G364" s="91"/>
      <c r="H364" s="91"/>
    </row>
    <row r="365" spans="2:8" x14ac:dyDescent="0.3">
      <c r="B365" s="97"/>
      <c r="D365" s="98"/>
      <c r="E365" s="91"/>
      <c r="F365" s="91"/>
      <c r="G365" s="91"/>
      <c r="H365" s="91"/>
    </row>
    <row r="366" spans="2:8" x14ac:dyDescent="0.3">
      <c r="B366" s="97"/>
      <c r="D366" s="98"/>
      <c r="E366" s="91"/>
      <c r="F366" s="91"/>
      <c r="G366" s="91"/>
      <c r="H366" s="91"/>
    </row>
    <row r="367" spans="2:8" x14ac:dyDescent="0.3">
      <c r="B367" s="97"/>
      <c r="D367" s="98"/>
      <c r="E367" s="91"/>
      <c r="F367" s="91"/>
      <c r="G367" s="91"/>
      <c r="H367" s="91"/>
    </row>
    <row r="368" spans="2:8" x14ac:dyDescent="0.3">
      <c r="B368" s="97"/>
      <c r="D368" s="98"/>
      <c r="E368" s="91"/>
      <c r="F368" s="91"/>
      <c r="G368" s="91"/>
      <c r="H368" s="91"/>
    </row>
    <row r="369" spans="2:8" x14ac:dyDescent="0.3">
      <c r="B369" s="97"/>
      <c r="D369" s="98"/>
      <c r="E369" s="91"/>
      <c r="F369" s="91"/>
      <c r="G369" s="91"/>
      <c r="H369" s="91"/>
    </row>
    <row r="370" spans="2:8" x14ac:dyDescent="0.3">
      <c r="B370" s="97"/>
      <c r="D370" s="98"/>
      <c r="E370" s="91"/>
      <c r="F370" s="91"/>
      <c r="G370" s="91"/>
      <c r="H370" s="91"/>
    </row>
    <row r="371" spans="2:8" x14ac:dyDescent="0.3">
      <c r="B371" s="97"/>
      <c r="D371" s="98"/>
      <c r="E371" s="91"/>
      <c r="F371" s="91"/>
      <c r="G371" s="91"/>
      <c r="H371" s="91"/>
    </row>
    <row r="372" spans="2:8" x14ac:dyDescent="0.3">
      <c r="B372" s="97"/>
      <c r="D372" s="98"/>
      <c r="E372" s="91"/>
      <c r="F372" s="91"/>
      <c r="G372" s="91"/>
      <c r="H372" s="91"/>
    </row>
    <row r="373" spans="2:8" x14ac:dyDescent="0.3">
      <c r="B373" s="97"/>
      <c r="D373" s="98"/>
      <c r="E373" s="91"/>
      <c r="F373" s="91"/>
      <c r="G373" s="91"/>
      <c r="H373" s="91"/>
    </row>
    <row r="374" spans="2:8" x14ac:dyDescent="0.3">
      <c r="B374" s="97"/>
      <c r="D374" s="98"/>
      <c r="E374" s="91"/>
      <c r="F374" s="91"/>
      <c r="G374" s="91"/>
      <c r="H374" s="91"/>
    </row>
    <row r="375" spans="2:8" x14ac:dyDescent="0.3">
      <c r="B375" s="97"/>
      <c r="D375" s="98"/>
      <c r="E375" s="91"/>
      <c r="F375" s="91"/>
      <c r="G375" s="91"/>
      <c r="H375" s="91"/>
    </row>
    <row r="376" spans="2:8" x14ac:dyDescent="0.3">
      <c r="B376" s="97"/>
      <c r="D376" s="98"/>
      <c r="E376" s="91"/>
      <c r="F376" s="91"/>
      <c r="G376" s="91"/>
      <c r="H376" s="91"/>
    </row>
    <row r="377" spans="2:8" x14ac:dyDescent="0.3">
      <c r="B377" s="97"/>
      <c r="D377" s="98"/>
      <c r="E377" s="91"/>
      <c r="F377" s="91"/>
      <c r="G377" s="91"/>
      <c r="H377" s="91"/>
    </row>
    <row r="378" spans="2:8" x14ac:dyDescent="0.3">
      <c r="B378" s="97"/>
      <c r="D378" s="98"/>
      <c r="E378" s="91"/>
      <c r="F378" s="91"/>
      <c r="G378" s="91"/>
      <c r="H378" s="91"/>
    </row>
    <row r="379" spans="2:8" x14ac:dyDescent="0.3">
      <c r="B379" s="97"/>
      <c r="D379" s="98"/>
      <c r="E379" s="91"/>
      <c r="F379" s="91"/>
      <c r="G379" s="91"/>
      <c r="H379" s="91"/>
    </row>
    <row r="380" spans="2:8" x14ac:dyDescent="0.3">
      <c r="B380" s="97"/>
      <c r="D380" s="98"/>
      <c r="E380" s="91"/>
      <c r="F380" s="91"/>
      <c r="G380" s="91"/>
      <c r="H380" s="91"/>
    </row>
    <row r="381" spans="2:8" x14ac:dyDescent="0.3">
      <c r="B381" s="97"/>
      <c r="D381" s="98"/>
      <c r="E381" s="91"/>
      <c r="F381" s="91"/>
      <c r="G381" s="91"/>
      <c r="H381" s="91"/>
    </row>
    <row r="382" spans="2:8" x14ac:dyDescent="0.3">
      <c r="B382" s="97"/>
      <c r="D382" s="98"/>
      <c r="E382" s="91"/>
      <c r="F382" s="91"/>
      <c r="G382" s="91"/>
      <c r="H382" s="91"/>
    </row>
    <row r="383" spans="2:8" x14ac:dyDescent="0.3">
      <c r="B383" s="97"/>
      <c r="D383" s="98"/>
      <c r="E383" s="91"/>
      <c r="F383" s="91"/>
      <c r="G383" s="91"/>
      <c r="H383" s="91"/>
    </row>
    <row r="384" spans="2:8" x14ac:dyDescent="0.3">
      <c r="B384" s="97"/>
      <c r="D384" s="98"/>
      <c r="E384" s="91"/>
      <c r="F384" s="91"/>
      <c r="G384" s="91"/>
      <c r="H384" s="91"/>
    </row>
    <row r="385" spans="2:8" x14ac:dyDescent="0.3">
      <c r="B385" s="97"/>
      <c r="D385" s="98"/>
      <c r="E385" s="91"/>
      <c r="F385" s="91"/>
      <c r="G385" s="91"/>
      <c r="H385" s="91"/>
    </row>
    <row r="386" spans="2:8" x14ac:dyDescent="0.3">
      <c r="B386" s="97"/>
      <c r="D386" s="98"/>
      <c r="E386" s="91"/>
      <c r="F386" s="91"/>
      <c r="G386" s="91"/>
      <c r="H386" s="91"/>
    </row>
    <row r="387" spans="2:8" x14ac:dyDescent="0.3">
      <c r="B387" s="97"/>
      <c r="D387" s="98"/>
      <c r="E387" s="91"/>
      <c r="F387" s="91"/>
      <c r="G387" s="91"/>
      <c r="H387" s="91"/>
    </row>
    <row r="388" spans="2:8" x14ac:dyDescent="0.3">
      <c r="B388" s="97"/>
      <c r="D388" s="98"/>
      <c r="E388" s="91"/>
      <c r="F388" s="91"/>
      <c r="G388" s="91"/>
      <c r="H388" s="91"/>
    </row>
    <row r="389" spans="2:8" x14ac:dyDescent="0.3">
      <c r="B389" s="97"/>
      <c r="D389" s="98"/>
      <c r="E389" s="91"/>
      <c r="F389" s="91"/>
      <c r="G389" s="91"/>
      <c r="H389" s="91"/>
    </row>
    <row r="390" spans="2:8" x14ac:dyDescent="0.3">
      <c r="B390" s="97"/>
      <c r="D390" s="98"/>
      <c r="E390" s="91"/>
      <c r="F390" s="91"/>
      <c r="G390" s="91"/>
      <c r="H390" s="91"/>
    </row>
    <row r="391" spans="2:8" x14ac:dyDescent="0.3">
      <c r="B391" s="97"/>
      <c r="D391" s="98"/>
      <c r="E391" s="91"/>
      <c r="F391" s="91"/>
      <c r="G391" s="91"/>
      <c r="H391" s="91"/>
    </row>
    <row r="392" spans="2:8" x14ac:dyDescent="0.3">
      <c r="B392" s="97"/>
      <c r="D392" s="98"/>
      <c r="E392" s="91"/>
      <c r="F392" s="91"/>
      <c r="G392" s="91"/>
      <c r="H392" s="91"/>
    </row>
    <row r="393" spans="2:8" x14ac:dyDescent="0.3">
      <c r="B393" s="97"/>
      <c r="D393" s="98"/>
      <c r="E393" s="91"/>
      <c r="F393" s="91"/>
      <c r="G393" s="91"/>
      <c r="H393" s="91"/>
    </row>
    <row r="394" spans="2:8" x14ac:dyDescent="0.3">
      <c r="B394" s="97"/>
      <c r="D394" s="98"/>
      <c r="E394" s="91"/>
      <c r="F394" s="91"/>
      <c r="G394" s="91"/>
      <c r="H394" s="91"/>
    </row>
    <row r="395" spans="2:8" x14ac:dyDescent="0.3">
      <c r="B395" s="97"/>
      <c r="D395" s="98"/>
      <c r="E395" s="91"/>
      <c r="F395" s="91"/>
      <c r="G395" s="91"/>
      <c r="H395" s="91"/>
    </row>
    <row r="396" spans="2:8" x14ac:dyDescent="0.3">
      <c r="B396" s="97"/>
      <c r="D396" s="98"/>
      <c r="E396" s="91"/>
      <c r="F396" s="91"/>
      <c r="G396" s="91"/>
      <c r="H396" s="91"/>
    </row>
    <row r="397" spans="2:8" x14ac:dyDescent="0.3">
      <c r="B397" s="97"/>
      <c r="D397" s="98"/>
      <c r="E397" s="91"/>
      <c r="F397" s="91"/>
      <c r="G397" s="91"/>
      <c r="H397" s="91"/>
    </row>
    <row r="398" spans="2:8" x14ac:dyDescent="0.3">
      <c r="B398" s="97"/>
      <c r="D398" s="98"/>
      <c r="E398" s="91"/>
      <c r="F398" s="91"/>
      <c r="G398" s="91"/>
      <c r="H398" s="91"/>
    </row>
    <row r="399" spans="2:8" x14ac:dyDescent="0.3">
      <c r="B399" s="97"/>
      <c r="D399" s="98"/>
      <c r="E399" s="91"/>
      <c r="F399" s="91"/>
      <c r="G399" s="91"/>
      <c r="H399" s="91"/>
    </row>
    <row r="400" spans="2:8" x14ac:dyDescent="0.3">
      <c r="B400" s="97"/>
      <c r="D400" s="98"/>
      <c r="E400" s="91"/>
      <c r="F400" s="91"/>
      <c r="G400" s="91"/>
      <c r="H400" s="91"/>
    </row>
    <row r="401" spans="2:8" x14ac:dyDescent="0.3">
      <c r="B401" s="97"/>
      <c r="D401" s="98"/>
      <c r="E401" s="91"/>
      <c r="F401" s="91"/>
      <c r="G401" s="91"/>
      <c r="H401" s="91"/>
    </row>
    <row r="402" spans="2:8" x14ac:dyDescent="0.3">
      <c r="B402" s="97"/>
      <c r="D402" s="98"/>
      <c r="E402" s="91"/>
      <c r="F402" s="91"/>
      <c r="G402" s="91"/>
      <c r="H402" s="91"/>
    </row>
    <row r="403" spans="2:8" x14ac:dyDescent="0.3">
      <c r="B403" s="97"/>
      <c r="D403" s="98"/>
      <c r="E403" s="91"/>
      <c r="F403" s="91"/>
      <c r="G403" s="91"/>
      <c r="H403" s="91"/>
    </row>
    <row r="404" spans="2:8" x14ac:dyDescent="0.3">
      <c r="B404" s="97"/>
      <c r="D404" s="98"/>
      <c r="E404" s="91"/>
      <c r="F404" s="91"/>
      <c r="G404" s="91"/>
      <c r="H404" s="91"/>
    </row>
    <row r="405" spans="2:8" x14ac:dyDescent="0.3">
      <c r="B405" s="97"/>
      <c r="D405" s="98"/>
      <c r="E405" s="91"/>
      <c r="F405" s="91"/>
      <c r="G405" s="91"/>
      <c r="H405" s="91"/>
    </row>
    <row r="406" spans="2:8" x14ac:dyDescent="0.3">
      <c r="B406" s="97"/>
      <c r="D406" s="98"/>
      <c r="E406" s="91"/>
      <c r="F406" s="91"/>
      <c r="G406" s="91"/>
      <c r="H406" s="91"/>
    </row>
    <row r="407" spans="2:8" x14ac:dyDescent="0.3">
      <c r="B407" s="97"/>
      <c r="D407" s="98"/>
      <c r="E407" s="91"/>
      <c r="F407" s="91"/>
      <c r="G407" s="91"/>
      <c r="H407" s="91"/>
    </row>
    <row r="408" spans="2:8" x14ac:dyDescent="0.3">
      <c r="B408" s="97"/>
      <c r="D408" s="98"/>
      <c r="E408" s="91"/>
      <c r="F408" s="91"/>
      <c r="G408" s="91"/>
      <c r="H408" s="91"/>
    </row>
    <row r="409" spans="2:8" x14ac:dyDescent="0.3">
      <c r="B409" s="97"/>
      <c r="D409" s="98"/>
      <c r="E409" s="91"/>
      <c r="F409" s="91"/>
      <c r="G409" s="91"/>
      <c r="H409" s="91"/>
    </row>
    <row r="410" spans="2:8" x14ac:dyDescent="0.3">
      <c r="B410" s="97"/>
      <c r="D410" s="98"/>
      <c r="E410" s="91"/>
      <c r="F410" s="91"/>
      <c r="G410" s="91"/>
      <c r="H410" s="91"/>
    </row>
    <row r="411" spans="2:8" x14ac:dyDescent="0.3">
      <c r="B411" s="97"/>
      <c r="D411" s="98"/>
      <c r="E411" s="91"/>
      <c r="F411" s="91"/>
      <c r="G411" s="91"/>
      <c r="H411" s="91"/>
    </row>
    <row r="412" spans="2:8" x14ac:dyDescent="0.3">
      <c r="B412" s="97"/>
      <c r="D412" s="98"/>
      <c r="E412" s="91"/>
      <c r="F412" s="91"/>
      <c r="G412" s="91"/>
      <c r="H412" s="91"/>
    </row>
    <row r="413" spans="2:8" x14ac:dyDescent="0.3">
      <c r="B413" s="97"/>
      <c r="D413" s="98"/>
      <c r="E413" s="91"/>
      <c r="F413" s="91"/>
      <c r="G413" s="91"/>
      <c r="H413" s="91"/>
    </row>
    <row r="414" spans="2:8" x14ac:dyDescent="0.3">
      <c r="B414" s="97"/>
      <c r="D414" s="98"/>
      <c r="E414" s="91"/>
      <c r="F414" s="91"/>
      <c r="G414" s="91"/>
      <c r="H414" s="91"/>
    </row>
    <row r="415" spans="2:8" x14ac:dyDescent="0.3">
      <c r="B415" s="97"/>
      <c r="D415" s="98"/>
      <c r="E415" s="91"/>
      <c r="F415" s="91"/>
      <c r="G415" s="91"/>
      <c r="H415" s="91"/>
    </row>
    <row r="416" spans="2:8" x14ac:dyDescent="0.3">
      <c r="B416" s="97"/>
      <c r="D416" s="98"/>
      <c r="E416" s="91"/>
      <c r="F416" s="91"/>
      <c r="G416" s="91"/>
      <c r="H416" s="91"/>
    </row>
    <row r="417" spans="2:8" x14ac:dyDescent="0.3">
      <c r="B417" s="97"/>
      <c r="D417" s="98"/>
      <c r="E417" s="91"/>
      <c r="F417" s="91"/>
      <c r="G417" s="91"/>
      <c r="H417" s="91"/>
    </row>
    <row r="418" spans="2:8" x14ac:dyDescent="0.3">
      <c r="B418" s="97"/>
      <c r="D418" s="98"/>
      <c r="E418" s="91"/>
      <c r="F418" s="91"/>
      <c r="G418" s="91"/>
      <c r="H418" s="91"/>
    </row>
    <row r="419" spans="2:8" x14ac:dyDescent="0.3">
      <c r="B419" s="97"/>
      <c r="D419" s="98"/>
      <c r="E419" s="91"/>
      <c r="F419" s="91"/>
      <c r="G419" s="91"/>
      <c r="H419" s="91"/>
    </row>
    <row r="420" spans="2:8" x14ac:dyDescent="0.3">
      <c r="B420" s="97"/>
      <c r="D420" s="98"/>
      <c r="E420" s="91"/>
      <c r="F420" s="91"/>
      <c r="G420" s="91"/>
      <c r="H420" s="91"/>
    </row>
    <row r="421" spans="2:8" x14ac:dyDescent="0.3">
      <c r="B421" s="97"/>
      <c r="D421" s="98"/>
      <c r="E421" s="91"/>
      <c r="F421" s="91"/>
      <c r="G421" s="91"/>
      <c r="H421" s="91"/>
    </row>
    <row r="422" spans="2:8" x14ac:dyDescent="0.3">
      <c r="B422" s="97"/>
      <c r="D422" s="98"/>
      <c r="E422" s="91"/>
      <c r="F422" s="91"/>
      <c r="G422" s="91"/>
      <c r="H422" s="91"/>
    </row>
    <row r="423" spans="2:8" x14ac:dyDescent="0.3">
      <c r="B423" s="97"/>
      <c r="D423" s="98"/>
      <c r="E423" s="91"/>
      <c r="F423" s="91"/>
      <c r="G423" s="91"/>
      <c r="H423" s="91"/>
    </row>
    <row r="424" spans="2:8" x14ac:dyDescent="0.3">
      <c r="B424" s="97"/>
      <c r="D424" s="98"/>
      <c r="E424" s="91"/>
      <c r="F424" s="91"/>
      <c r="G424" s="91"/>
      <c r="H424" s="91"/>
    </row>
    <row r="425" spans="2:8" x14ac:dyDescent="0.3">
      <c r="B425" s="97"/>
      <c r="D425" s="98"/>
      <c r="E425" s="91"/>
      <c r="F425" s="91"/>
      <c r="G425" s="91"/>
      <c r="H425" s="91"/>
    </row>
    <row r="426" spans="2:8" x14ac:dyDescent="0.3">
      <c r="B426" s="97"/>
      <c r="D426" s="98"/>
      <c r="E426" s="91"/>
      <c r="F426" s="91"/>
      <c r="G426" s="91"/>
      <c r="H426" s="91"/>
    </row>
    <row r="427" spans="2:8" x14ac:dyDescent="0.3">
      <c r="B427" s="97"/>
      <c r="D427" s="98"/>
      <c r="E427" s="91"/>
      <c r="F427" s="91"/>
      <c r="G427" s="91"/>
      <c r="H427" s="91"/>
    </row>
    <row r="428" spans="2:8" x14ac:dyDescent="0.3">
      <c r="B428" s="97"/>
      <c r="D428" s="98"/>
      <c r="E428" s="91"/>
      <c r="F428" s="91"/>
      <c r="G428" s="91"/>
      <c r="H428" s="91"/>
    </row>
    <row r="429" spans="2:8" x14ac:dyDescent="0.3">
      <c r="B429" s="97"/>
      <c r="D429" s="98"/>
      <c r="E429" s="91"/>
      <c r="F429" s="91"/>
      <c r="G429" s="91"/>
      <c r="H429" s="91"/>
    </row>
    <row r="430" spans="2:8" x14ac:dyDescent="0.3">
      <c r="B430" s="97"/>
      <c r="D430" s="98"/>
      <c r="E430" s="91"/>
      <c r="F430" s="91"/>
      <c r="G430" s="91"/>
      <c r="H430" s="91"/>
    </row>
    <row r="431" spans="2:8" x14ac:dyDescent="0.3">
      <c r="B431" s="97"/>
      <c r="D431" s="98"/>
      <c r="E431" s="91"/>
      <c r="F431" s="91"/>
      <c r="G431" s="91"/>
      <c r="H431" s="91"/>
    </row>
    <row r="432" spans="2:8" x14ac:dyDescent="0.3">
      <c r="B432" s="97"/>
      <c r="D432" s="98"/>
      <c r="E432" s="91"/>
      <c r="F432" s="91"/>
      <c r="G432" s="91"/>
      <c r="H432" s="91"/>
    </row>
    <row r="433" spans="2:8" x14ac:dyDescent="0.3">
      <c r="B433" s="97"/>
      <c r="D433" s="98"/>
      <c r="E433" s="91"/>
      <c r="F433" s="91"/>
      <c r="G433" s="91"/>
      <c r="H433" s="91"/>
    </row>
    <row r="434" spans="2:8" x14ac:dyDescent="0.3">
      <c r="B434" s="97"/>
      <c r="D434" s="98"/>
      <c r="E434" s="91"/>
      <c r="F434" s="91"/>
      <c r="G434" s="91"/>
      <c r="H434" s="91"/>
    </row>
    <row r="435" spans="2:8" x14ac:dyDescent="0.3">
      <c r="B435" s="97"/>
      <c r="D435" s="98"/>
      <c r="E435" s="91"/>
      <c r="F435" s="91"/>
      <c r="G435" s="91"/>
      <c r="H435" s="91"/>
    </row>
    <row r="436" spans="2:8" x14ac:dyDescent="0.3">
      <c r="B436" s="97"/>
      <c r="D436" s="98"/>
      <c r="E436" s="91"/>
      <c r="F436" s="91"/>
      <c r="G436" s="91"/>
      <c r="H436" s="91"/>
    </row>
    <row r="437" spans="2:8" x14ac:dyDescent="0.3">
      <c r="B437" s="97"/>
      <c r="D437" s="98"/>
      <c r="E437" s="91"/>
      <c r="F437" s="91"/>
      <c r="G437" s="91"/>
      <c r="H437" s="91"/>
    </row>
    <row r="438" spans="2:8" x14ac:dyDescent="0.3">
      <c r="B438" s="97"/>
      <c r="D438" s="98"/>
      <c r="E438" s="91"/>
      <c r="F438" s="91"/>
      <c r="G438" s="91"/>
      <c r="H438" s="91"/>
    </row>
    <row r="439" spans="2:8" x14ac:dyDescent="0.3">
      <c r="B439" s="97"/>
      <c r="D439" s="98"/>
      <c r="E439" s="91"/>
      <c r="F439" s="91"/>
      <c r="G439" s="91"/>
      <c r="H439" s="91"/>
    </row>
    <row r="440" spans="2:8" x14ac:dyDescent="0.3">
      <c r="B440" s="97"/>
      <c r="D440" s="98"/>
      <c r="E440" s="91"/>
      <c r="F440" s="91"/>
      <c r="G440" s="91"/>
      <c r="H440" s="91"/>
    </row>
    <row r="441" spans="2:8" x14ac:dyDescent="0.3">
      <c r="B441" s="97"/>
      <c r="D441" s="98"/>
      <c r="E441" s="91"/>
      <c r="F441" s="91"/>
      <c r="G441" s="91"/>
      <c r="H441" s="91"/>
    </row>
    <row r="442" spans="2:8" x14ac:dyDescent="0.3">
      <c r="B442" s="97"/>
      <c r="D442" s="98"/>
      <c r="E442" s="91"/>
      <c r="F442" s="91"/>
      <c r="G442" s="91"/>
      <c r="H442" s="91"/>
    </row>
    <row r="443" spans="2:8" x14ac:dyDescent="0.3">
      <c r="B443" s="97"/>
      <c r="D443" s="98"/>
      <c r="E443" s="91"/>
      <c r="F443" s="91"/>
      <c r="G443" s="91"/>
      <c r="H443" s="91"/>
    </row>
    <row r="444" spans="2:8" x14ac:dyDescent="0.3">
      <c r="B444" s="97"/>
      <c r="D444" s="98"/>
      <c r="E444" s="91"/>
      <c r="F444" s="91"/>
      <c r="G444" s="91"/>
      <c r="H444" s="91"/>
    </row>
    <row r="445" spans="2:8" x14ac:dyDescent="0.3">
      <c r="B445" s="97"/>
      <c r="D445" s="98"/>
      <c r="E445" s="91"/>
      <c r="F445" s="91"/>
      <c r="G445" s="91"/>
      <c r="H445" s="91"/>
    </row>
    <row r="446" spans="2:8" x14ac:dyDescent="0.3">
      <c r="B446" s="97"/>
      <c r="D446" s="98"/>
      <c r="E446" s="91"/>
      <c r="F446" s="91"/>
      <c r="G446" s="91"/>
      <c r="H446" s="91"/>
    </row>
    <row r="447" spans="2:8" x14ac:dyDescent="0.3">
      <c r="B447" s="97"/>
      <c r="D447" s="98"/>
      <c r="E447" s="91"/>
      <c r="F447" s="91"/>
      <c r="G447" s="91"/>
      <c r="H447" s="91"/>
    </row>
    <row r="448" spans="2:8" x14ac:dyDescent="0.3">
      <c r="B448" s="97"/>
      <c r="D448" s="98"/>
      <c r="E448" s="91"/>
      <c r="F448" s="91"/>
      <c r="G448" s="91"/>
      <c r="H448" s="91"/>
    </row>
    <row r="449" spans="2:8" x14ac:dyDescent="0.3">
      <c r="B449" s="97"/>
      <c r="D449" s="98"/>
      <c r="E449" s="91"/>
      <c r="F449" s="91"/>
      <c r="G449" s="91"/>
      <c r="H449" s="91"/>
    </row>
    <row r="450" spans="2:8" x14ac:dyDescent="0.3">
      <c r="B450" s="97"/>
      <c r="D450" s="98"/>
      <c r="E450" s="91"/>
      <c r="F450" s="91"/>
      <c r="G450" s="91"/>
      <c r="H450" s="91"/>
    </row>
    <row r="451" spans="2:8" x14ac:dyDescent="0.3">
      <c r="B451" s="97"/>
      <c r="D451" s="98"/>
      <c r="E451" s="91"/>
      <c r="F451" s="91"/>
      <c r="G451" s="91"/>
      <c r="H451" s="91"/>
    </row>
    <row r="452" spans="2:8" x14ac:dyDescent="0.3">
      <c r="B452" s="97"/>
      <c r="D452" s="98"/>
      <c r="E452" s="91"/>
      <c r="F452" s="91"/>
      <c r="G452" s="91"/>
      <c r="H452" s="91"/>
    </row>
    <row r="453" spans="2:8" x14ac:dyDescent="0.3">
      <c r="B453" s="97"/>
      <c r="D453" s="98"/>
      <c r="E453" s="91"/>
      <c r="F453" s="91"/>
      <c r="G453" s="91"/>
      <c r="H453" s="91"/>
    </row>
    <row r="454" spans="2:8" x14ac:dyDescent="0.3">
      <c r="B454" s="97"/>
      <c r="D454" s="98"/>
      <c r="E454" s="91"/>
      <c r="F454" s="91"/>
      <c r="G454" s="91"/>
      <c r="H454" s="91"/>
    </row>
    <row r="455" spans="2:8" x14ac:dyDescent="0.3">
      <c r="B455" s="97"/>
      <c r="D455" s="98"/>
      <c r="E455" s="91"/>
      <c r="F455" s="91"/>
      <c r="G455" s="91"/>
      <c r="H455" s="91"/>
    </row>
    <row r="456" spans="2:8" x14ac:dyDescent="0.3">
      <c r="B456" s="97"/>
      <c r="D456" s="98"/>
      <c r="E456" s="91"/>
      <c r="F456" s="91"/>
      <c r="G456" s="91"/>
      <c r="H456" s="91"/>
    </row>
    <row r="457" spans="2:8" x14ac:dyDescent="0.3">
      <c r="B457" s="97"/>
      <c r="D457" s="98"/>
      <c r="E457" s="91"/>
      <c r="F457" s="91"/>
      <c r="G457" s="91"/>
      <c r="H457" s="91"/>
    </row>
    <row r="458" spans="2:8" x14ac:dyDescent="0.3">
      <c r="B458" s="97"/>
      <c r="D458" s="98"/>
      <c r="E458" s="91"/>
      <c r="F458" s="91"/>
      <c r="G458" s="91"/>
      <c r="H458" s="91"/>
    </row>
    <row r="459" spans="2:8" x14ac:dyDescent="0.3">
      <c r="B459" s="97"/>
      <c r="D459" s="98"/>
      <c r="E459" s="91"/>
      <c r="F459" s="91"/>
      <c r="G459" s="91"/>
      <c r="H459" s="91"/>
    </row>
    <row r="460" spans="2:8" x14ac:dyDescent="0.3">
      <c r="B460" s="97"/>
      <c r="D460" s="98"/>
      <c r="E460" s="91"/>
      <c r="F460" s="91"/>
      <c r="G460" s="91"/>
      <c r="H460" s="91"/>
    </row>
    <row r="461" spans="2:8" x14ac:dyDescent="0.3">
      <c r="B461" s="97"/>
      <c r="D461" s="98"/>
      <c r="E461" s="91"/>
      <c r="F461" s="91"/>
      <c r="G461" s="91"/>
      <c r="H461" s="91"/>
    </row>
    <row r="462" spans="2:8" x14ac:dyDescent="0.3">
      <c r="B462" s="97"/>
      <c r="D462" s="98"/>
      <c r="E462" s="91"/>
      <c r="F462" s="91"/>
      <c r="G462" s="91"/>
      <c r="H462" s="91"/>
    </row>
    <row r="463" spans="2:8" x14ac:dyDescent="0.3">
      <c r="B463" s="97"/>
      <c r="D463" s="98"/>
      <c r="E463" s="91"/>
      <c r="F463" s="91"/>
      <c r="G463" s="91"/>
      <c r="H463" s="91"/>
    </row>
    <row r="464" spans="2:8" x14ac:dyDescent="0.3">
      <c r="B464" s="97"/>
      <c r="D464" s="98"/>
      <c r="E464" s="91"/>
      <c r="F464" s="91"/>
      <c r="G464" s="91"/>
      <c r="H464" s="91"/>
    </row>
    <row r="465" spans="2:8" x14ac:dyDescent="0.3">
      <c r="B465" s="97"/>
      <c r="D465" s="98"/>
      <c r="E465" s="91"/>
      <c r="F465" s="91"/>
      <c r="G465" s="91"/>
      <c r="H465" s="91"/>
    </row>
    <row r="466" spans="2:8" x14ac:dyDescent="0.3">
      <c r="B466" s="97"/>
      <c r="D466" s="98"/>
      <c r="E466" s="91"/>
      <c r="F466" s="91"/>
      <c r="G466" s="91"/>
      <c r="H466" s="91"/>
    </row>
    <row r="467" spans="2:8" x14ac:dyDescent="0.3">
      <c r="B467" s="97"/>
      <c r="D467" s="98"/>
      <c r="E467" s="91"/>
      <c r="F467" s="91"/>
      <c r="G467" s="91"/>
      <c r="H467" s="91"/>
    </row>
    <row r="468" spans="2:8" x14ac:dyDescent="0.3">
      <c r="B468" s="97"/>
      <c r="D468" s="98"/>
      <c r="E468" s="91"/>
      <c r="F468" s="91"/>
      <c r="G468" s="91"/>
      <c r="H468" s="91"/>
    </row>
    <row r="469" spans="2:8" x14ac:dyDescent="0.3">
      <c r="B469" s="97"/>
      <c r="D469" s="98"/>
      <c r="E469" s="91"/>
      <c r="F469" s="91"/>
      <c r="G469" s="91"/>
      <c r="H469" s="91"/>
    </row>
    <row r="470" spans="2:8" x14ac:dyDescent="0.3">
      <c r="B470" s="97"/>
      <c r="D470" s="98"/>
      <c r="E470" s="91"/>
      <c r="F470" s="91"/>
      <c r="G470" s="91"/>
      <c r="H470" s="91"/>
    </row>
    <row r="471" spans="2:8" x14ac:dyDescent="0.3">
      <c r="B471" s="97"/>
      <c r="D471" s="98"/>
      <c r="E471" s="91"/>
      <c r="F471" s="91"/>
      <c r="G471" s="91"/>
      <c r="H471" s="91"/>
    </row>
    <row r="472" spans="2:8" x14ac:dyDescent="0.3">
      <c r="B472" s="97"/>
      <c r="D472" s="98"/>
      <c r="E472" s="91"/>
      <c r="F472" s="91"/>
      <c r="G472" s="91"/>
      <c r="H472" s="91"/>
    </row>
    <row r="473" spans="2:8" x14ac:dyDescent="0.3">
      <c r="B473" s="97"/>
      <c r="D473" s="98"/>
      <c r="E473" s="91"/>
      <c r="F473" s="91"/>
      <c r="G473" s="91"/>
      <c r="H473" s="91"/>
    </row>
    <row r="474" spans="2:8" x14ac:dyDescent="0.3">
      <c r="B474" s="97"/>
      <c r="D474" s="98"/>
      <c r="E474" s="91"/>
      <c r="F474" s="91"/>
      <c r="G474" s="91"/>
      <c r="H474" s="91"/>
    </row>
    <row r="475" spans="2:8" x14ac:dyDescent="0.3">
      <c r="B475" s="97"/>
      <c r="D475" s="98"/>
      <c r="E475" s="91"/>
      <c r="F475" s="91"/>
      <c r="G475" s="91"/>
      <c r="H475" s="91"/>
    </row>
    <row r="476" spans="2:8" x14ac:dyDescent="0.3">
      <c r="B476" s="97"/>
      <c r="D476" s="98"/>
      <c r="E476" s="91"/>
      <c r="F476" s="91"/>
      <c r="G476" s="91"/>
      <c r="H476" s="91"/>
    </row>
    <row r="477" spans="2:8" x14ac:dyDescent="0.3">
      <c r="B477" s="97"/>
      <c r="D477" s="98"/>
      <c r="E477" s="91"/>
      <c r="F477" s="91"/>
      <c r="G477" s="91"/>
      <c r="H477" s="91"/>
    </row>
    <row r="478" spans="2:8" x14ac:dyDescent="0.3">
      <c r="B478" s="97"/>
      <c r="D478" s="98"/>
      <c r="E478" s="91"/>
      <c r="F478" s="91"/>
      <c r="G478" s="91"/>
      <c r="H478" s="91"/>
    </row>
    <row r="479" spans="2:8" x14ac:dyDescent="0.3">
      <c r="B479" s="97"/>
      <c r="D479" s="98"/>
      <c r="E479" s="91"/>
      <c r="F479" s="91"/>
      <c r="G479" s="91"/>
      <c r="H479" s="91"/>
    </row>
    <row r="480" spans="2:8" x14ac:dyDescent="0.3">
      <c r="B480" s="97"/>
      <c r="D480" s="98"/>
      <c r="E480" s="91"/>
      <c r="F480" s="91"/>
      <c r="G480" s="91"/>
      <c r="H480" s="91"/>
    </row>
    <row r="481" spans="2:8" x14ac:dyDescent="0.3">
      <c r="B481" s="97"/>
      <c r="D481" s="98"/>
      <c r="E481" s="91"/>
      <c r="F481" s="91"/>
      <c r="G481" s="91"/>
      <c r="H481" s="91"/>
    </row>
    <row r="482" spans="2:8" x14ac:dyDescent="0.3">
      <c r="B482" s="97"/>
      <c r="D482" s="98"/>
      <c r="E482" s="91"/>
      <c r="F482" s="91"/>
      <c r="G482" s="91"/>
      <c r="H482" s="91"/>
    </row>
    <row r="483" spans="2:8" x14ac:dyDescent="0.3">
      <c r="B483" s="97"/>
      <c r="D483" s="98"/>
      <c r="E483" s="91"/>
      <c r="F483" s="91"/>
      <c r="G483" s="91"/>
      <c r="H483" s="91"/>
    </row>
    <row r="484" spans="2:8" x14ac:dyDescent="0.3">
      <c r="B484" s="97"/>
      <c r="D484" s="98"/>
      <c r="E484" s="91"/>
      <c r="F484" s="91"/>
      <c r="G484" s="91"/>
      <c r="H484" s="91"/>
    </row>
    <row r="485" spans="2:8" x14ac:dyDescent="0.3">
      <c r="B485" s="97"/>
      <c r="D485" s="98"/>
      <c r="E485" s="91"/>
      <c r="F485" s="91"/>
      <c r="G485" s="91"/>
      <c r="H485" s="91"/>
    </row>
    <row r="486" spans="2:8" x14ac:dyDescent="0.3">
      <c r="B486" s="97"/>
      <c r="D486" s="98"/>
      <c r="E486" s="91"/>
      <c r="F486" s="91"/>
      <c r="G486" s="91"/>
      <c r="H486" s="91"/>
    </row>
    <row r="487" spans="2:8" x14ac:dyDescent="0.3">
      <c r="B487" s="97"/>
      <c r="D487" s="98"/>
      <c r="E487" s="91"/>
      <c r="F487" s="91"/>
      <c r="G487" s="91"/>
      <c r="H487" s="91"/>
    </row>
    <row r="488" spans="2:8" x14ac:dyDescent="0.3">
      <c r="B488" s="97"/>
      <c r="D488" s="98"/>
      <c r="E488" s="91"/>
      <c r="F488" s="91"/>
      <c r="G488" s="91"/>
      <c r="H488" s="91"/>
    </row>
    <row r="489" spans="2:8" x14ac:dyDescent="0.3">
      <c r="B489" s="97"/>
      <c r="D489" s="98"/>
      <c r="E489" s="91"/>
      <c r="F489" s="91"/>
      <c r="G489" s="91"/>
      <c r="H489" s="91"/>
    </row>
    <row r="490" spans="2:8" x14ac:dyDescent="0.3">
      <c r="B490" s="97"/>
      <c r="D490" s="98"/>
      <c r="E490" s="91"/>
      <c r="F490" s="91"/>
      <c r="G490" s="91"/>
      <c r="H490" s="91"/>
    </row>
    <row r="491" spans="2:8" x14ac:dyDescent="0.3">
      <c r="B491" s="97"/>
      <c r="D491" s="98"/>
      <c r="E491" s="91"/>
      <c r="F491" s="91"/>
      <c r="G491" s="91"/>
      <c r="H491" s="91"/>
    </row>
    <row r="492" spans="2:8" x14ac:dyDescent="0.3">
      <c r="B492" s="97"/>
      <c r="D492" s="98"/>
      <c r="E492" s="91"/>
      <c r="F492" s="91"/>
      <c r="G492" s="91"/>
      <c r="H492" s="91"/>
    </row>
    <row r="493" spans="2:8" x14ac:dyDescent="0.3">
      <c r="B493" s="97"/>
      <c r="D493" s="98"/>
      <c r="E493" s="91"/>
      <c r="F493" s="91"/>
      <c r="G493" s="91"/>
      <c r="H493" s="91"/>
    </row>
    <row r="494" spans="2:8" x14ac:dyDescent="0.3">
      <c r="B494" s="97"/>
      <c r="D494" s="98"/>
      <c r="E494" s="91"/>
      <c r="F494" s="91"/>
      <c r="G494" s="91"/>
      <c r="H494" s="91"/>
    </row>
    <row r="495" spans="2:8" x14ac:dyDescent="0.3">
      <c r="B495" s="97"/>
      <c r="D495" s="98"/>
      <c r="E495" s="91"/>
      <c r="F495" s="91"/>
      <c r="G495" s="91"/>
      <c r="H495" s="91"/>
    </row>
    <row r="496" spans="2:8" x14ac:dyDescent="0.3">
      <c r="B496" s="97"/>
      <c r="D496" s="98"/>
      <c r="E496" s="91"/>
      <c r="F496" s="91"/>
      <c r="G496" s="91"/>
      <c r="H496" s="91"/>
    </row>
    <row r="497" spans="2:8" x14ac:dyDescent="0.3">
      <c r="B497" s="97"/>
      <c r="D497" s="98"/>
      <c r="E497" s="91"/>
      <c r="F497" s="91"/>
      <c r="G497" s="91"/>
      <c r="H497" s="91"/>
    </row>
    <row r="498" spans="2:8" x14ac:dyDescent="0.3">
      <c r="B498" s="97"/>
      <c r="D498" s="98"/>
      <c r="E498" s="91"/>
      <c r="F498" s="91"/>
      <c r="G498" s="91"/>
      <c r="H498" s="91"/>
    </row>
    <row r="499" spans="2:8" x14ac:dyDescent="0.3">
      <c r="B499" s="97"/>
      <c r="D499" s="98"/>
      <c r="E499" s="91"/>
      <c r="F499" s="91"/>
      <c r="G499" s="91"/>
      <c r="H499" s="91"/>
    </row>
    <row r="500" spans="2:8" x14ac:dyDescent="0.3">
      <c r="B500" s="97"/>
      <c r="D500" s="98"/>
      <c r="E500" s="91"/>
      <c r="F500" s="91"/>
      <c r="G500" s="91"/>
      <c r="H500" s="91"/>
    </row>
    <row r="501" spans="2:8" x14ac:dyDescent="0.3">
      <c r="B501" s="97"/>
      <c r="D501" s="98"/>
      <c r="E501" s="91"/>
      <c r="F501" s="91"/>
      <c r="G501" s="91"/>
      <c r="H501" s="91"/>
    </row>
    <row r="502" spans="2:8" x14ac:dyDescent="0.3">
      <c r="B502" s="97"/>
      <c r="D502" s="98"/>
      <c r="E502" s="91"/>
      <c r="F502" s="91"/>
      <c r="G502" s="91"/>
      <c r="H502" s="91"/>
    </row>
    <row r="503" spans="2:8" x14ac:dyDescent="0.3">
      <c r="B503" s="97"/>
      <c r="D503" s="98"/>
      <c r="E503" s="91"/>
      <c r="F503" s="91"/>
      <c r="G503" s="91"/>
      <c r="H503" s="91"/>
    </row>
    <row r="504" spans="2:8" x14ac:dyDescent="0.3">
      <c r="B504" s="97"/>
      <c r="D504" s="98"/>
      <c r="E504" s="91"/>
      <c r="F504" s="91"/>
      <c r="G504" s="91"/>
      <c r="H504" s="91"/>
    </row>
    <row r="505" spans="2:8" x14ac:dyDescent="0.3">
      <c r="B505" s="97"/>
      <c r="D505" s="98"/>
      <c r="E505" s="91"/>
      <c r="F505" s="91"/>
      <c r="G505" s="91"/>
      <c r="H505" s="91"/>
    </row>
    <row r="506" spans="2:8" x14ac:dyDescent="0.3">
      <c r="B506" s="97"/>
      <c r="D506" s="98"/>
      <c r="E506" s="91"/>
      <c r="F506" s="91"/>
      <c r="G506" s="91"/>
      <c r="H506" s="91"/>
    </row>
    <row r="507" spans="2:8" x14ac:dyDescent="0.3">
      <c r="B507" s="97"/>
      <c r="D507" s="98"/>
      <c r="E507" s="91"/>
      <c r="F507" s="91"/>
      <c r="G507" s="91"/>
      <c r="H507" s="91"/>
    </row>
    <row r="508" spans="2:8" x14ac:dyDescent="0.3">
      <c r="B508" s="97"/>
      <c r="D508" s="98"/>
      <c r="E508" s="91"/>
      <c r="F508" s="91"/>
      <c r="G508" s="91"/>
      <c r="H508" s="91"/>
    </row>
    <row r="509" spans="2:8" x14ac:dyDescent="0.3">
      <c r="B509" s="97"/>
      <c r="D509" s="98"/>
      <c r="E509" s="91"/>
      <c r="F509" s="91"/>
      <c r="G509" s="91"/>
      <c r="H509" s="91"/>
    </row>
    <row r="510" spans="2:8" x14ac:dyDescent="0.3">
      <c r="B510" s="97"/>
      <c r="D510" s="98"/>
      <c r="E510" s="91"/>
      <c r="F510" s="91"/>
      <c r="G510" s="91"/>
      <c r="H510" s="91"/>
    </row>
    <row r="511" spans="2:8" x14ac:dyDescent="0.3">
      <c r="B511" s="97"/>
      <c r="D511" s="98"/>
      <c r="E511" s="91"/>
      <c r="F511" s="91"/>
      <c r="G511" s="91"/>
      <c r="H511" s="91"/>
    </row>
    <row r="512" spans="2:8" x14ac:dyDescent="0.3">
      <c r="B512" s="97"/>
      <c r="D512" s="98"/>
      <c r="E512" s="91"/>
      <c r="F512" s="91"/>
      <c r="G512" s="91"/>
      <c r="H512" s="91"/>
    </row>
    <row r="513" spans="2:8" x14ac:dyDescent="0.3">
      <c r="B513" s="97"/>
      <c r="D513" s="98"/>
      <c r="E513" s="91"/>
      <c r="F513" s="91"/>
      <c r="G513" s="91"/>
      <c r="H513" s="91"/>
    </row>
    <row r="514" spans="2:8" x14ac:dyDescent="0.3">
      <c r="B514" s="97"/>
      <c r="D514" s="98"/>
      <c r="E514" s="91"/>
      <c r="F514" s="91"/>
      <c r="G514" s="91"/>
      <c r="H514" s="91"/>
    </row>
    <row r="515" spans="2:8" x14ac:dyDescent="0.3">
      <c r="B515" s="97"/>
      <c r="D515" s="98"/>
      <c r="E515" s="91"/>
      <c r="F515" s="91"/>
      <c r="G515" s="91"/>
      <c r="H515" s="91"/>
    </row>
    <row r="516" spans="2:8" x14ac:dyDescent="0.3">
      <c r="B516" s="97"/>
      <c r="D516" s="98"/>
      <c r="E516" s="91"/>
      <c r="F516" s="91"/>
      <c r="G516" s="91"/>
      <c r="H516" s="91"/>
    </row>
    <row r="517" spans="2:8" x14ac:dyDescent="0.3">
      <c r="B517" s="97"/>
      <c r="D517" s="98"/>
      <c r="E517" s="91"/>
      <c r="F517" s="91"/>
      <c r="G517" s="91"/>
      <c r="H517" s="91"/>
    </row>
    <row r="518" spans="2:8" x14ac:dyDescent="0.3">
      <c r="B518" s="97"/>
      <c r="D518" s="98"/>
      <c r="E518" s="91"/>
      <c r="F518" s="91"/>
      <c r="G518" s="91"/>
      <c r="H518" s="91"/>
    </row>
    <row r="519" spans="2:8" x14ac:dyDescent="0.3">
      <c r="B519" s="97"/>
      <c r="D519" s="98"/>
      <c r="E519" s="91"/>
      <c r="F519" s="91"/>
      <c r="G519" s="91"/>
      <c r="H519" s="91"/>
    </row>
    <row r="520" spans="2:8" x14ac:dyDescent="0.3">
      <c r="B520" s="97"/>
      <c r="D520" s="98"/>
      <c r="E520" s="91"/>
      <c r="F520" s="91"/>
      <c r="G520" s="91"/>
      <c r="H520" s="91"/>
    </row>
    <row r="521" spans="2:8" x14ac:dyDescent="0.3">
      <c r="B521" s="97"/>
      <c r="D521" s="98"/>
      <c r="E521" s="91"/>
      <c r="F521" s="91"/>
      <c r="G521" s="91"/>
      <c r="H521" s="91"/>
    </row>
    <row r="522" spans="2:8" x14ac:dyDescent="0.3">
      <c r="B522" s="97"/>
      <c r="D522" s="98"/>
      <c r="E522" s="91"/>
      <c r="F522" s="91"/>
      <c r="G522" s="91"/>
      <c r="H522" s="91"/>
    </row>
    <row r="523" spans="2:8" x14ac:dyDescent="0.3">
      <c r="B523" s="97"/>
      <c r="D523" s="98"/>
      <c r="E523" s="91"/>
      <c r="F523" s="91"/>
      <c r="G523" s="91"/>
      <c r="H523" s="91"/>
    </row>
    <row r="524" spans="2:8" x14ac:dyDescent="0.3">
      <c r="B524" s="97"/>
      <c r="D524" s="98"/>
      <c r="E524" s="91"/>
      <c r="F524" s="91"/>
      <c r="G524" s="91"/>
      <c r="H524" s="91"/>
    </row>
    <row r="525" spans="2:8" x14ac:dyDescent="0.3">
      <c r="B525" s="97"/>
      <c r="D525" s="98"/>
      <c r="E525" s="91"/>
      <c r="F525" s="91"/>
      <c r="G525" s="91"/>
      <c r="H525" s="91"/>
    </row>
    <row r="526" spans="2:8" x14ac:dyDescent="0.3">
      <c r="B526" s="97"/>
      <c r="D526" s="98"/>
      <c r="E526" s="91"/>
      <c r="F526" s="91"/>
      <c r="G526" s="91"/>
      <c r="H526" s="91"/>
    </row>
    <row r="527" spans="2:8" x14ac:dyDescent="0.3">
      <c r="B527" s="97"/>
      <c r="D527" s="98"/>
      <c r="E527" s="91"/>
      <c r="F527" s="91"/>
      <c r="G527" s="91"/>
      <c r="H527" s="91"/>
    </row>
    <row r="528" spans="2:8" x14ac:dyDescent="0.3">
      <c r="B528" s="97"/>
      <c r="D528" s="98"/>
      <c r="E528" s="91"/>
      <c r="F528" s="91"/>
      <c r="G528" s="91"/>
      <c r="H528" s="91"/>
    </row>
    <row r="529" spans="2:8" x14ac:dyDescent="0.3">
      <c r="B529" s="97"/>
      <c r="D529" s="98"/>
      <c r="E529" s="91"/>
      <c r="F529" s="91"/>
      <c r="G529" s="91"/>
      <c r="H529" s="91"/>
    </row>
    <row r="530" spans="2:8" x14ac:dyDescent="0.3">
      <c r="B530" s="97"/>
      <c r="D530" s="98"/>
      <c r="E530" s="91"/>
      <c r="F530" s="91"/>
      <c r="G530" s="91"/>
      <c r="H530" s="91"/>
    </row>
    <row r="531" spans="2:8" x14ac:dyDescent="0.3">
      <c r="B531" s="97"/>
      <c r="D531" s="98"/>
      <c r="E531" s="91"/>
      <c r="F531" s="91"/>
      <c r="G531" s="91"/>
      <c r="H531" s="91"/>
    </row>
    <row r="532" spans="2:8" x14ac:dyDescent="0.3">
      <c r="B532" s="97"/>
      <c r="D532" s="98"/>
      <c r="E532" s="91"/>
      <c r="F532" s="91"/>
      <c r="G532" s="91"/>
      <c r="H532" s="91"/>
    </row>
    <row r="533" spans="2:8" x14ac:dyDescent="0.3">
      <c r="B533" s="97"/>
      <c r="D533" s="98"/>
      <c r="E533" s="91"/>
      <c r="F533" s="91"/>
      <c r="G533" s="91"/>
      <c r="H533" s="91"/>
    </row>
    <row r="534" spans="2:8" x14ac:dyDescent="0.3">
      <c r="B534" s="97"/>
      <c r="D534" s="98"/>
      <c r="E534" s="91"/>
      <c r="F534" s="91"/>
      <c r="G534" s="91"/>
      <c r="H534" s="91"/>
    </row>
    <row r="535" spans="2:8" x14ac:dyDescent="0.3">
      <c r="B535" s="97"/>
      <c r="D535" s="98"/>
      <c r="E535" s="91"/>
      <c r="F535" s="91"/>
      <c r="G535" s="91"/>
      <c r="H535" s="91"/>
    </row>
    <row r="536" spans="2:8" x14ac:dyDescent="0.3">
      <c r="B536" s="97"/>
      <c r="D536" s="98"/>
      <c r="E536" s="91"/>
      <c r="F536" s="91"/>
      <c r="G536" s="91"/>
      <c r="H536" s="91"/>
    </row>
    <row r="537" spans="2:8" x14ac:dyDescent="0.3">
      <c r="B537" s="97"/>
      <c r="D537" s="98"/>
      <c r="E537" s="91"/>
      <c r="F537" s="91"/>
      <c r="G537" s="91"/>
      <c r="H537" s="91"/>
    </row>
    <row r="538" spans="2:8" x14ac:dyDescent="0.3">
      <c r="B538" s="97"/>
      <c r="D538" s="98"/>
      <c r="E538" s="91"/>
      <c r="F538" s="91"/>
      <c r="G538" s="91"/>
      <c r="H538" s="91"/>
    </row>
    <row r="539" spans="2:8" x14ac:dyDescent="0.3">
      <c r="B539" s="97"/>
      <c r="D539" s="98"/>
      <c r="E539" s="91"/>
      <c r="F539" s="91"/>
      <c r="G539" s="91"/>
      <c r="H539" s="91"/>
    </row>
    <row r="540" spans="2:8" x14ac:dyDescent="0.3">
      <c r="B540" s="97"/>
      <c r="D540" s="98"/>
      <c r="E540" s="91"/>
      <c r="F540" s="91"/>
      <c r="G540" s="91"/>
      <c r="H540" s="91"/>
    </row>
    <row r="541" spans="2:8" x14ac:dyDescent="0.3">
      <c r="B541" s="97"/>
      <c r="D541" s="98"/>
      <c r="E541" s="91"/>
      <c r="F541" s="91"/>
      <c r="G541" s="91"/>
      <c r="H541" s="91"/>
    </row>
    <row r="542" spans="2:8" x14ac:dyDescent="0.3">
      <c r="B542" s="97"/>
      <c r="D542" s="98"/>
      <c r="E542" s="91"/>
      <c r="F542" s="91"/>
      <c r="G542" s="91"/>
      <c r="H542" s="91"/>
    </row>
    <row r="543" spans="2:8" x14ac:dyDescent="0.3">
      <c r="B543" s="97"/>
      <c r="D543" s="98"/>
      <c r="E543" s="91"/>
      <c r="F543" s="91"/>
      <c r="G543" s="91"/>
      <c r="H543" s="91"/>
    </row>
    <row r="544" spans="2:8" x14ac:dyDescent="0.3">
      <c r="B544" s="97"/>
      <c r="D544" s="98"/>
      <c r="E544" s="91"/>
      <c r="F544" s="91"/>
      <c r="G544" s="91"/>
      <c r="H544" s="91"/>
    </row>
    <row r="545" spans="2:8" x14ac:dyDescent="0.3">
      <c r="B545" s="97"/>
      <c r="D545" s="98"/>
      <c r="E545" s="91"/>
      <c r="F545" s="91"/>
      <c r="G545" s="91"/>
      <c r="H545" s="91"/>
    </row>
    <row r="546" spans="2:8" x14ac:dyDescent="0.3">
      <c r="B546" s="97"/>
      <c r="D546" s="98"/>
      <c r="E546" s="91"/>
      <c r="F546" s="91"/>
      <c r="G546" s="91"/>
      <c r="H546" s="91"/>
    </row>
    <row r="547" spans="2:8" x14ac:dyDescent="0.3">
      <c r="B547" s="97"/>
      <c r="D547" s="98"/>
      <c r="E547" s="91"/>
      <c r="F547" s="91"/>
      <c r="G547" s="91"/>
      <c r="H547" s="91"/>
    </row>
    <row r="548" spans="2:8" x14ac:dyDescent="0.3">
      <c r="B548" s="97"/>
      <c r="D548" s="98"/>
      <c r="E548" s="91"/>
      <c r="F548" s="91"/>
      <c r="G548" s="91"/>
      <c r="H548" s="91"/>
    </row>
    <row r="549" spans="2:8" x14ac:dyDescent="0.3">
      <c r="B549" s="97"/>
      <c r="D549" s="98"/>
      <c r="E549" s="91"/>
      <c r="F549" s="91"/>
      <c r="G549" s="91"/>
      <c r="H549" s="91"/>
    </row>
    <row r="550" spans="2:8" x14ac:dyDescent="0.3">
      <c r="B550" s="97"/>
      <c r="D550" s="98"/>
      <c r="E550" s="91"/>
      <c r="F550" s="91"/>
      <c r="G550" s="91"/>
      <c r="H550" s="91"/>
    </row>
    <row r="551" spans="2:8" x14ac:dyDescent="0.3">
      <c r="B551" s="97"/>
      <c r="D551" s="98"/>
      <c r="E551" s="91"/>
      <c r="F551" s="91"/>
      <c r="G551" s="91"/>
      <c r="H551" s="91"/>
    </row>
    <row r="552" spans="2:8" x14ac:dyDescent="0.3">
      <c r="B552" s="97"/>
      <c r="D552" s="98"/>
      <c r="E552" s="91"/>
      <c r="F552" s="91"/>
      <c r="G552" s="91"/>
      <c r="H552" s="91"/>
    </row>
    <row r="553" spans="2:8" x14ac:dyDescent="0.3">
      <c r="B553" s="97"/>
      <c r="D553" s="98"/>
      <c r="E553" s="91"/>
      <c r="F553" s="91"/>
      <c r="G553" s="91"/>
      <c r="H553" s="91"/>
    </row>
    <row r="554" spans="2:8" x14ac:dyDescent="0.3">
      <c r="B554" s="97"/>
      <c r="D554" s="98"/>
      <c r="E554" s="91"/>
      <c r="F554" s="91"/>
      <c r="G554" s="91"/>
      <c r="H554" s="91"/>
    </row>
    <row r="555" spans="2:8" x14ac:dyDescent="0.3">
      <c r="B555" s="97"/>
      <c r="D555" s="98"/>
      <c r="E555" s="91"/>
      <c r="F555" s="91"/>
      <c r="G555" s="91"/>
      <c r="H555" s="91"/>
    </row>
    <row r="556" spans="2:8" x14ac:dyDescent="0.3">
      <c r="B556" s="97"/>
      <c r="D556" s="98"/>
      <c r="E556" s="91"/>
      <c r="F556" s="91"/>
      <c r="G556" s="91"/>
      <c r="H556" s="91"/>
    </row>
    <row r="557" spans="2:8" x14ac:dyDescent="0.3">
      <c r="B557" s="97"/>
      <c r="D557" s="98"/>
      <c r="E557" s="91"/>
      <c r="F557" s="91"/>
      <c r="G557" s="91"/>
      <c r="H557" s="91"/>
    </row>
    <row r="558" spans="2:8" x14ac:dyDescent="0.3">
      <c r="B558" s="97"/>
      <c r="D558" s="98"/>
      <c r="E558" s="91"/>
      <c r="F558" s="91"/>
      <c r="G558" s="91"/>
      <c r="H558" s="91"/>
    </row>
    <row r="559" spans="2:8" x14ac:dyDescent="0.3">
      <c r="B559" s="97"/>
      <c r="D559" s="98"/>
      <c r="E559" s="91"/>
      <c r="F559" s="91"/>
      <c r="G559" s="91"/>
      <c r="H559" s="91"/>
    </row>
    <row r="560" spans="2:8" x14ac:dyDescent="0.3">
      <c r="B560" s="97"/>
      <c r="D560" s="98"/>
      <c r="E560" s="91"/>
      <c r="F560" s="91"/>
      <c r="G560" s="91"/>
      <c r="H560" s="91"/>
    </row>
    <row r="561" spans="2:8" x14ac:dyDescent="0.3">
      <c r="B561" s="97"/>
      <c r="D561" s="98"/>
      <c r="E561" s="91"/>
      <c r="F561" s="91"/>
      <c r="G561" s="91"/>
      <c r="H561" s="91"/>
    </row>
    <row r="562" spans="2:8" x14ac:dyDescent="0.3">
      <c r="B562" s="97"/>
      <c r="D562" s="98"/>
      <c r="E562" s="91"/>
      <c r="F562" s="91"/>
      <c r="G562" s="91"/>
      <c r="H562" s="91"/>
    </row>
    <row r="563" spans="2:8" x14ac:dyDescent="0.3">
      <c r="B563" s="97"/>
      <c r="D563" s="98"/>
      <c r="E563" s="91"/>
      <c r="F563" s="91"/>
      <c r="G563" s="91"/>
      <c r="H563" s="91"/>
    </row>
    <row r="564" spans="2:8" x14ac:dyDescent="0.3">
      <c r="B564" s="97"/>
      <c r="D564" s="98"/>
      <c r="E564" s="91"/>
      <c r="F564" s="91"/>
      <c r="G564" s="91"/>
      <c r="H564" s="91"/>
    </row>
    <row r="565" spans="2:8" x14ac:dyDescent="0.3">
      <c r="B565" s="97"/>
      <c r="D565" s="98"/>
      <c r="E565" s="91"/>
      <c r="F565" s="91"/>
      <c r="G565" s="91"/>
      <c r="H565" s="91"/>
    </row>
    <row r="566" spans="2:8" x14ac:dyDescent="0.3">
      <c r="B566" s="97"/>
      <c r="D566" s="98"/>
      <c r="E566" s="91"/>
      <c r="F566" s="91"/>
      <c r="G566" s="91"/>
      <c r="H566" s="91"/>
    </row>
    <row r="567" spans="2:8" x14ac:dyDescent="0.3">
      <c r="B567" s="97"/>
      <c r="D567" s="98"/>
      <c r="E567" s="91"/>
      <c r="F567" s="91"/>
      <c r="G567" s="91"/>
      <c r="H567" s="91"/>
    </row>
    <row r="568" spans="2:8" x14ac:dyDescent="0.3">
      <c r="B568" s="97"/>
      <c r="D568" s="98"/>
      <c r="E568" s="91"/>
      <c r="F568" s="91"/>
      <c r="G568" s="91"/>
      <c r="H568" s="91"/>
    </row>
    <row r="569" spans="2:8" x14ac:dyDescent="0.3">
      <c r="B569" s="97"/>
      <c r="D569" s="98"/>
      <c r="E569" s="91"/>
      <c r="F569" s="91"/>
      <c r="G569" s="91"/>
      <c r="H569" s="91"/>
    </row>
    <row r="570" spans="2:8" x14ac:dyDescent="0.3">
      <c r="B570" s="97"/>
      <c r="D570" s="98"/>
      <c r="E570" s="91"/>
      <c r="F570" s="91"/>
      <c r="G570" s="91"/>
      <c r="H570" s="91"/>
    </row>
    <row r="571" spans="2:8" x14ac:dyDescent="0.3">
      <c r="B571" s="97"/>
      <c r="D571" s="98"/>
      <c r="E571" s="91"/>
      <c r="F571" s="91"/>
      <c r="G571" s="91"/>
      <c r="H571" s="91"/>
    </row>
    <row r="572" spans="2:8" x14ac:dyDescent="0.3">
      <c r="B572" s="97"/>
      <c r="D572" s="98"/>
      <c r="E572" s="91"/>
      <c r="F572" s="91"/>
      <c r="G572" s="91"/>
      <c r="H572" s="91"/>
    </row>
    <row r="573" spans="2:8" x14ac:dyDescent="0.3">
      <c r="B573" s="97"/>
      <c r="D573" s="98"/>
      <c r="E573" s="91"/>
      <c r="F573" s="91"/>
      <c r="G573" s="91"/>
      <c r="H573" s="91"/>
    </row>
    <row r="574" spans="2:8" x14ac:dyDescent="0.3">
      <c r="B574" s="97"/>
      <c r="D574" s="98"/>
      <c r="E574" s="91"/>
      <c r="F574" s="91"/>
      <c r="G574" s="91"/>
      <c r="H574" s="91"/>
    </row>
    <row r="575" spans="2:8" x14ac:dyDescent="0.3">
      <c r="B575" s="97"/>
      <c r="D575" s="98"/>
      <c r="E575" s="91"/>
      <c r="F575" s="91"/>
      <c r="G575" s="91"/>
      <c r="H575" s="91"/>
    </row>
    <row r="576" spans="2:8" x14ac:dyDescent="0.3">
      <c r="B576" s="97"/>
      <c r="D576" s="98"/>
      <c r="E576" s="91"/>
      <c r="F576" s="91"/>
      <c r="G576" s="91"/>
      <c r="H576" s="91"/>
    </row>
    <row r="577" spans="2:8" x14ac:dyDescent="0.3">
      <c r="B577" s="97"/>
      <c r="D577" s="98"/>
      <c r="E577" s="91"/>
      <c r="F577" s="91"/>
      <c r="G577" s="91"/>
      <c r="H577" s="91"/>
    </row>
    <row r="578" spans="2:8" x14ac:dyDescent="0.3">
      <c r="B578" s="97"/>
      <c r="D578" s="98"/>
      <c r="E578" s="91"/>
      <c r="F578" s="91"/>
      <c r="G578" s="91"/>
      <c r="H578" s="91"/>
    </row>
    <row r="579" spans="2:8" x14ac:dyDescent="0.3">
      <c r="B579" s="97"/>
      <c r="D579" s="98"/>
      <c r="E579" s="91"/>
      <c r="F579" s="91"/>
      <c r="G579" s="91"/>
      <c r="H579" s="91"/>
    </row>
    <row r="580" spans="2:8" x14ac:dyDescent="0.3">
      <c r="B580" s="97"/>
      <c r="D580" s="98"/>
      <c r="E580" s="91"/>
      <c r="F580" s="91"/>
      <c r="G580" s="91"/>
      <c r="H580" s="91"/>
    </row>
    <row r="581" spans="2:8" x14ac:dyDescent="0.3">
      <c r="B581" s="97"/>
      <c r="D581" s="98"/>
      <c r="E581" s="91"/>
      <c r="F581" s="91"/>
      <c r="G581" s="91"/>
      <c r="H581" s="91"/>
    </row>
    <row r="582" spans="2:8" x14ac:dyDescent="0.3">
      <c r="B582" s="97"/>
      <c r="D582" s="98"/>
      <c r="E582" s="91"/>
      <c r="F582" s="91"/>
      <c r="G582" s="91"/>
      <c r="H582" s="91"/>
    </row>
    <row r="583" spans="2:8" x14ac:dyDescent="0.3">
      <c r="B583" s="97"/>
      <c r="D583" s="98"/>
      <c r="E583" s="91"/>
      <c r="F583" s="91"/>
      <c r="G583" s="91"/>
      <c r="H583" s="91"/>
    </row>
    <row r="584" spans="2:8" x14ac:dyDescent="0.3">
      <c r="B584" s="97"/>
      <c r="D584" s="98"/>
      <c r="E584" s="91"/>
      <c r="F584" s="91"/>
      <c r="G584" s="91"/>
      <c r="H584" s="91"/>
    </row>
    <row r="585" spans="2:8" x14ac:dyDescent="0.3">
      <c r="B585" s="97"/>
      <c r="D585" s="98"/>
      <c r="E585" s="91"/>
      <c r="F585" s="91"/>
      <c r="G585" s="91"/>
      <c r="H585" s="91"/>
    </row>
    <row r="586" spans="2:8" x14ac:dyDescent="0.3">
      <c r="B586" s="97"/>
      <c r="D586" s="98"/>
      <c r="E586" s="91"/>
      <c r="F586" s="91"/>
      <c r="G586" s="91"/>
      <c r="H586" s="91"/>
    </row>
    <row r="587" spans="2:8" x14ac:dyDescent="0.3">
      <c r="B587" s="97"/>
      <c r="D587" s="98"/>
      <c r="E587" s="91"/>
      <c r="F587" s="91"/>
      <c r="G587" s="91"/>
      <c r="H587" s="91"/>
    </row>
    <row r="588" spans="2:8" x14ac:dyDescent="0.3">
      <c r="B588" s="97"/>
      <c r="D588" s="98"/>
      <c r="E588" s="91"/>
      <c r="F588" s="91"/>
      <c r="G588" s="91"/>
      <c r="H588" s="91"/>
    </row>
    <row r="589" spans="2:8" x14ac:dyDescent="0.3">
      <c r="B589" s="97"/>
      <c r="D589" s="98"/>
      <c r="E589" s="91"/>
      <c r="F589" s="91"/>
      <c r="G589" s="91"/>
      <c r="H589" s="91"/>
    </row>
    <row r="590" spans="2:8" x14ac:dyDescent="0.3">
      <c r="B590" s="97"/>
      <c r="D590" s="98"/>
      <c r="E590" s="91"/>
      <c r="F590" s="91"/>
      <c r="G590" s="91"/>
      <c r="H590" s="91"/>
    </row>
    <row r="591" spans="2:8" x14ac:dyDescent="0.3">
      <c r="B591" s="97"/>
      <c r="D591" s="98"/>
      <c r="E591" s="91"/>
      <c r="F591" s="91"/>
      <c r="G591" s="91"/>
      <c r="H591" s="91"/>
    </row>
    <row r="592" spans="2:8" x14ac:dyDescent="0.3">
      <c r="B592" s="97"/>
      <c r="D592" s="98"/>
      <c r="E592" s="91"/>
      <c r="F592" s="91"/>
      <c r="G592" s="91"/>
      <c r="H592" s="91"/>
    </row>
    <row r="593" spans="2:8" x14ac:dyDescent="0.3">
      <c r="B593" s="97"/>
      <c r="D593" s="98"/>
      <c r="E593" s="91"/>
      <c r="F593" s="91"/>
      <c r="G593" s="91"/>
      <c r="H593" s="91"/>
    </row>
    <row r="594" spans="2:8" x14ac:dyDescent="0.3">
      <c r="B594" s="97"/>
      <c r="D594" s="98"/>
      <c r="E594" s="91"/>
      <c r="F594" s="91"/>
      <c r="G594" s="91"/>
      <c r="H594" s="91"/>
    </row>
    <row r="595" spans="2:8" x14ac:dyDescent="0.3">
      <c r="B595" s="97"/>
      <c r="D595" s="98"/>
      <c r="E595" s="91"/>
      <c r="F595" s="91"/>
      <c r="G595" s="91"/>
      <c r="H595" s="91"/>
    </row>
    <row r="596" spans="2:8" x14ac:dyDescent="0.3">
      <c r="B596" s="97"/>
      <c r="D596" s="98"/>
      <c r="E596" s="91"/>
      <c r="F596" s="91"/>
      <c r="G596" s="91"/>
      <c r="H596" s="91"/>
    </row>
    <row r="597" spans="2:8" x14ac:dyDescent="0.3">
      <c r="B597" s="97"/>
      <c r="D597" s="98"/>
      <c r="E597" s="91"/>
      <c r="F597" s="91"/>
      <c r="G597" s="91"/>
      <c r="H597" s="91"/>
    </row>
    <row r="598" spans="2:8" x14ac:dyDescent="0.3">
      <c r="B598" s="97"/>
      <c r="D598" s="98"/>
      <c r="E598" s="91"/>
      <c r="F598" s="91"/>
      <c r="G598" s="91"/>
      <c r="H598" s="91"/>
    </row>
    <row r="599" spans="2:8" x14ac:dyDescent="0.3">
      <c r="B599" s="97"/>
      <c r="D599" s="98"/>
      <c r="E599" s="91"/>
      <c r="F599" s="91"/>
      <c r="G599" s="91"/>
      <c r="H599" s="91"/>
    </row>
    <row r="600" spans="2:8" x14ac:dyDescent="0.3">
      <c r="B600" s="97"/>
      <c r="D600" s="98"/>
      <c r="E600" s="91"/>
      <c r="F600" s="91"/>
      <c r="G600" s="91"/>
      <c r="H600" s="91"/>
    </row>
    <row r="601" spans="2:8" x14ac:dyDescent="0.3">
      <c r="B601" s="97"/>
      <c r="D601" s="98"/>
      <c r="E601" s="91"/>
      <c r="F601" s="91"/>
      <c r="G601" s="91"/>
      <c r="H601" s="91"/>
    </row>
    <row r="602" spans="2:8" x14ac:dyDescent="0.3">
      <c r="B602" s="97"/>
      <c r="D602" s="98"/>
      <c r="E602" s="91"/>
      <c r="F602" s="91"/>
      <c r="G602" s="91"/>
      <c r="H602" s="91"/>
    </row>
    <row r="603" spans="2:8" x14ac:dyDescent="0.3">
      <c r="B603" s="97"/>
      <c r="D603" s="98"/>
      <c r="E603" s="91"/>
      <c r="F603" s="91"/>
      <c r="G603" s="91"/>
      <c r="H603" s="91"/>
    </row>
    <row r="604" spans="2:8" x14ac:dyDescent="0.3">
      <c r="B604" s="97"/>
      <c r="D604" s="98"/>
      <c r="E604" s="91"/>
      <c r="F604" s="91"/>
      <c r="G604" s="91"/>
      <c r="H604" s="91"/>
    </row>
    <row r="605" spans="2:8" x14ac:dyDescent="0.3">
      <c r="B605" s="97"/>
      <c r="D605" s="98"/>
      <c r="E605" s="91"/>
      <c r="F605" s="91"/>
      <c r="G605" s="91"/>
      <c r="H605" s="91"/>
    </row>
    <row r="606" spans="2:8" x14ac:dyDescent="0.3">
      <c r="B606" s="97"/>
      <c r="D606" s="98"/>
      <c r="E606" s="91"/>
      <c r="F606" s="91"/>
      <c r="G606" s="91"/>
      <c r="H606" s="91"/>
    </row>
    <row r="607" spans="2:8" x14ac:dyDescent="0.3">
      <c r="B607" s="97"/>
      <c r="D607" s="98"/>
      <c r="E607" s="91"/>
      <c r="F607" s="91"/>
      <c r="G607" s="91"/>
      <c r="H607" s="91"/>
    </row>
    <row r="608" spans="2:8" x14ac:dyDescent="0.3">
      <c r="B608" s="97"/>
      <c r="D608" s="98"/>
      <c r="E608" s="91"/>
      <c r="F608" s="91"/>
      <c r="G608" s="91"/>
      <c r="H608" s="91"/>
    </row>
    <row r="609" spans="2:8" x14ac:dyDescent="0.3">
      <c r="B609" s="97"/>
      <c r="D609" s="98"/>
      <c r="E609" s="91"/>
      <c r="F609" s="91"/>
      <c r="G609" s="91"/>
      <c r="H609" s="91"/>
    </row>
    <row r="610" spans="2:8" x14ac:dyDescent="0.3">
      <c r="B610" s="97"/>
      <c r="D610" s="98"/>
      <c r="E610" s="91"/>
      <c r="F610" s="91"/>
      <c r="G610" s="91"/>
      <c r="H610" s="91"/>
    </row>
    <row r="611" spans="2:8" x14ac:dyDescent="0.3">
      <c r="B611" s="97"/>
      <c r="D611" s="98"/>
      <c r="E611" s="91"/>
      <c r="F611" s="91"/>
      <c r="G611" s="91"/>
      <c r="H611" s="91"/>
    </row>
    <row r="612" spans="2:8" x14ac:dyDescent="0.3">
      <c r="B612" s="97"/>
      <c r="D612" s="98"/>
      <c r="E612" s="91"/>
      <c r="F612" s="91"/>
      <c r="G612" s="91"/>
      <c r="H612" s="91"/>
    </row>
    <row r="613" spans="2:8" x14ac:dyDescent="0.3">
      <c r="B613" s="97"/>
      <c r="D613" s="98"/>
      <c r="E613" s="91"/>
      <c r="F613" s="91"/>
      <c r="G613" s="91"/>
      <c r="H613" s="91"/>
    </row>
    <row r="614" spans="2:8" x14ac:dyDescent="0.3">
      <c r="B614" s="97"/>
      <c r="D614" s="98"/>
      <c r="E614" s="91"/>
      <c r="F614" s="91"/>
      <c r="G614" s="91"/>
      <c r="H614" s="91"/>
    </row>
    <row r="615" spans="2:8" x14ac:dyDescent="0.3">
      <c r="B615" s="97"/>
      <c r="D615" s="98"/>
      <c r="E615" s="91"/>
      <c r="F615" s="91"/>
      <c r="G615" s="91"/>
      <c r="H615" s="91"/>
    </row>
    <row r="616" spans="2:8" x14ac:dyDescent="0.3">
      <c r="B616" s="97"/>
      <c r="D616" s="98"/>
      <c r="E616" s="91"/>
      <c r="F616" s="91"/>
      <c r="G616" s="91"/>
      <c r="H616" s="91"/>
    </row>
    <row r="617" spans="2:8" x14ac:dyDescent="0.3">
      <c r="B617" s="97"/>
      <c r="D617" s="98"/>
      <c r="E617" s="91"/>
      <c r="F617" s="91"/>
      <c r="G617" s="91"/>
      <c r="H617" s="91"/>
    </row>
    <row r="618" spans="2:8" x14ac:dyDescent="0.3">
      <c r="B618" s="97"/>
      <c r="D618" s="98"/>
      <c r="E618" s="91"/>
      <c r="F618" s="91"/>
      <c r="G618" s="91"/>
      <c r="H618" s="91"/>
    </row>
    <row r="619" spans="2:8" x14ac:dyDescent="0.3">
      <c r="B619" s="97"/>
      <c r="D619" s="98"/>
      <c r="E619" s="91"/>
      <c r="F619" s="91"/>
      <c r="G619" s="91"/>
      <c r="H619" s="91"/>
    </row>
    <row r="620" spans="2:8" x14ac:dyDescent="0.3">
      <c r="B620" s="97"/>
      <c r="D620" s="98"/>
      <c r="E620" s="91"/>
      <c r="F620" s="91"/>
      <c r="G620" s="91"/>
      <c r="H620" s="91"/>
    </row>
    <row r="621" spans="2:8" x14ac:dyDescent="0.3">
      <c r="B621" s="97"/>
      <c r="D621" s="98"/>
      <c r="E621" s="91"/>
      <c r="F621" s="91"/>
      <c r="G621" s="91"/>
      <c r="H621" s="91"/>
    </row>
    <row r="622" spans="2:8" x14ac:dyDescent="0.3">
      <c r="B622" s="97"/>
      <c r="D622" s="98"/>
      <c r="E622" s="91"/>
      <c r="F622" s="91"/>
      <c r="G622" s="91"/>
      <c r="H622" s="91"/>
    </row>
    <row r="623" spans="2:8" x14ac:dyDescent="0.3">
      <c r="B623" s="97"/>
      <c r="D623" s="98"/>
      <c r="E623" s="91"/>
      <c r="F623" s="91"/>
      <c r="G623" s="91"/>
      <c r="H623" s="91"/>
    </row>
    <row r="624" spans="2:8" x14ac:dyDescent="0.3">
      <c r="B624" s="97"/>
      <c r="D624" s="98"/>
      <c r="E624" s="91"/>
      <c r="F624" s="91"/>
      <c r="G624" s="91"/>
      <c r="H624" s="91"/>
    </row>
    <row r="625" spans="2:8" x14ac:dyDescent="0.3">
      <c r="B625" s="97"/>
      <c r="D625" s="98"/>
      <c r="E625" s="91"/>
      <c r="F625" s="91"/>
      <c r="G625" s="91"/>
      <c r="H625" s="91"/>
    </row>
    <row r="626" spans="2:8" x14ac:dyDescent="0.3">
      <c r="B626" s="97"/>
      <c r="D626" s="98"/>
      <c r="E626" s="91"/>
      <c r="F626" s="91"/>
      <c r="G626" s="91"/>
      <c r="H626" s="91"/>
    </row>
    <row r="627" spans="2:8" x14ac:dyDescent="0.3">
      <c r="B627" s="97"/>
      <c r="D627" s="98"/>
      <c r="E627" s="91"/>
      <c r="F627" s="91"/>
      <c r="G627" s="91"/>
      <c r="H627" s="91"/>
    </row>
    <row r="628" spans="2:8" x14ac:dyDescent="0.3">
      <c r="B628" s="97"/>
      <c r="D628" s="98"/>
      <c r="E628" s="91"/>
      <c r="F628" s="91"/>
      <c r="G628" s="91"/>
      <c r="H628" s="91"/>
    </row>
    <row r="629" spans="2:8" x14ac:dyDescent="0.3">
      <c r="B629" s="97"/>
      <c r="D629" s="98"/>
      <c r="E629" s="91"/>
      <c r="F629" s="91"/>
      <c r="G629" s="91"/>
      <c r="H629" s="91"/>
    </row>
    <row r="630" spans="2:8" x14ac:dyDescent="0.3">
      <c r="B630" s="97"/>
      <c r="D630" s="98"/>
      <c r="E630" s="91"/>
      <c r="F630" s="91"/>
      <c r="G630" s="91"/>
      <c r="H630" s="91"/>
    </row>
    <row r="631" spans="2:8" x14ac:dyDescent="0.3">
      <c r="B631" s="97"/>
      <c r="D631" s="98"/>
      <c r="E631" s="91"/>
      <c r="F631" s="91"/>
      <c r="G631" s="91"/>
      <c r="H631" s="91"/>
    </row>
    <row r="632" spans="2:8" x14ac:dyDescent="0.3">
      <c r="B632" s="97"/>
      <c r="D632" s="98"/>
      <c r="E632" s="91"/>
      <c r="F632" s="91"/>
      <c r="G632" s="91"/>
      <c r="H632" s="91"/>
    </row>
    <row r="633" spans="2:8" x14ac:dyDescent="0.3">
      <c r="B633" s="97"/>
      <c r="D633" s="98"/>
      <c r="E633" s="91"/>
      <c r="F633" s="91"/>
      <c r="G633" s="91"/>
      <c r="H633" s="91"/>
    </row>
    <row r="634" spans="2:8" x14ac:dyDescent="0.3">
      <c r="B634" s="97"/>
      <c r="D634" s="98"/>
      <c r="E634" s="91"/>
      <c r="F634" s="91"/>
      <c r="G634" s="91"/>
      <c r="H634" s="91"/>
    </row>
    <row r="635" spans="2:8" x14ac:dyDescent="0.3">
      <c r="B635" s="97"/>
      <c r="D635" s="98"/>
      <c r="E635" s="91"/>
      <c r="F635" s="91"/>
      <c r="G635" s="91"/>
      <c r="H635" s="91"/>
    </row>
    <row r="636" spans="2:8" x14ac:dyDescent="0.3">
      <c r="B636" s="97"/>
      <c r="D636" s="98"/>
      <c r="E636" s="91"/>
      <c r="F636" s="91"/>
      <c r="G636" s="91"/>
      <c r="H636" s="91"/>
    </row>
    <row r="637" spans="2:8" x14ac:dyDescent="0.3">
      <c r="B637" s="97"/>
      <c r="D637" s="98"/>
      <c r="E637" s="91"/>
      <c r="F637" s="91"/>
      <c r="G637" s="91"/>
      <c r="H637" s="91"/>
    </row>
    <row r="638" spans="2:8" x14ac:dyDescent="0.3">
      <c r="B638" s="97"/>
      <c r="D638" s="98"/>
      <c r="E638" s="91"/>
      <c r="F638" s="91"/>
      <c r="G638" s="91"/>
      <c r="H638" s="91"/>
    </row>
    <row r="639" spans="2:8" x14ac:dyDescent="0.3">
      <c r="B639" s="97"/>
      <c r="D639" s="98"/>
      <c r="E639" s="91"/>
      <c r="F639" s="91"/>
      <c r="G639" s="91"/>
      <c r="H639" s="91"/>
    </row>
    <row r="640" spans="2:8" x14ac:dyDescent="0.3">
      <c r="B640" s="97"/>
      <c r="D640" s="98"/>
      <c r="E640" s="91"/>
      <c r="F640" s="91"/>
      <c r="G640" s="91"/>
      <c r="H640" s="91"/>
    </row>
    <row r="641" spans="2:8" x14ac:dyDescent="0.3">
      <c r="B641" s="97"/>
      <c r="D641" s="98"/>
      <c r="E641" s="91"/>
      <c r="F641" s="91"/>
      <c r="G641" s="91"/>
      <c r="H641" s="91"/>
    </row>
    <row r="642" spans="2:8" x14ac:dyDescent="0.3">
      <c r="B642" s="97"/>
      <c r="D642" s="98"/>
      <c r="E642" s="91"/>
      <c r="F642" s="91"/>
      <c r="G642" s="91"/>
      <c r="H642" s="91"/>
    </row>
    <row r="643" spans="2:8" x14ac:dyDescent="0.3">
      <c r="B643" s="97"/>
      <c r="D643" s="98"/>
      <c r="E643" s="91"/>
      <c r="F643" s="91"/>
      <c r="G643" s="91"/>
      <c r="H643" s="91"/>
    </row>
    <row r="644" spans="2:8" x14ac:dyDescent="0.3">
      <c r="B644" s="97"/>
      <c r="D644" s="98"/>
      <c r="E644" s="91"/>
      <c r="F644" s="91"/>
      <c r="G644" s="91"/>
      <c r="H644" s="91"/>
    </row>
    <row r="645" spans="2:8" x14ac:dyDescent="0.3">
      <c r="B645" s="97"/>
      <c r="D645" s="98"/>
      <c r="E645" s="91"/>
      <c r="F645" s="91"/>
      <c r="G645" s="91"/>
      <c r="H645" s="91"/>
    </row>
    <row r="646" spans="2:8" x14ac:dyDescent="0.3">
      <c r="B646" s="97"/>
      <c r="D646" s="98"/>
      <c r="E646" s="91"/>
      <c r="F646" s="91"/>
      <c r="G646" s="91"/>
      <c r="H646" s="91"/>
    </row>
    <row r="647" spans="2:8" x14ac:dyDescent="0.3">
      <c r="B647" s="97"/>
      <c r="D647" s="98"/>
      <c r="E647" s="91"/>
      <c r="F647" s="91"/>
      <c r="G647" s="91"/>
      <c r="H647" s="91"/>
    </row>
    <row r="648" spans="2:8" x14ac:dyDescent="0.3">
      <c r="B648" s="97"/>
      <c r="D648" s="98"/>
      <c r="E648" s="91"/>
      <c r="F648" s="91"/>
      <c r="G648" s="91"/>
      <c r="H648" s="91"/>
    </row>
    <row r="649" spans="2:8" x14ac:dyDescent="0.3">
      <c r="B649" s="97"/>
      <c r="D649" s="98"/>
      <c r="E649" s="91"/>
      <c r="F649" s="91"/>
      <c r="G649" s="91"/>
      <c r="H649" s="91"/>
    </row>
    <row r="650" spans="2:8" x14ac:dyDescent="0.3">
      <c r="B650" s="97"/>
      <c r="D650" s="98"/>
      <c r="E650" s="91"/>
      <c r="F650" s="91"/>
      <c r="G650" s="91"/>
      <c r="H650" s="91"/>
    </row>
    <row r="651" spans="2:8" x14ac:dyDescent="0.3">
      <c r="B651" s="97"/>
      <c r="D651" s="98"/>
      <c r="E651" s="91"/>
      <c r="F651" s="91"/>
      <c r="G651" s="91"/>
      <c r="H651" s="91"/>
    </row>
    <row r="652" spans="2:8" x14ac:dyDescent="0.3">
      <c r="B652" s="97"/>
      <c r="D652" s="98"/>
      <c r="E652" s="91"/>
      <c r="F652" s="91"/>
      <c r="G652" s="91"/>
      <c r="H652" s="91"/>
    </row>
    <row r="653" spans="2:8" x14ac:dyDescent="0.3">
      <c r="B653" s="97"/>
      <c r="D653" s="98"/>
      <c r="E653" s="91"/>
      <c r="F653" s="91"/>
      <c r="G653" s="91"/>
      <c r="H653" s="91"/>
    </row>
    <row r="654" spans="2:8" x14ac:dyDescent="0.3">
      <c r="B654" s="97"/>
      <c r="D654" s="98"/>
      <c r="E654" s="91"/>
      <c r="F654" s="91"/>
      <c r="G654" s="91"/>
      <c r="H654" s="91"/>
    </row>
    <row r="655" spans="2:8" x14ac:dyDescent="0.3">
      <c r="B655" s="97"/>
      <c r="D655" s="98"/>
      <c r="E655" s="91"/>
      <c r="F655" s="91"/>
      <c r="G655" s="91"/>
      <c r="H655" s="91"/>
    </row>
    <row r="656" spans="2:8" x14ac:dyDescent="0.3">
      <c r="B656" s="97"/>
      <c r="D656" s="98"/>
      <c r="E656" s="91"/>
      <c r="F656" s="91"/>
      <c r="G656" s="91"/>
      <c r="H656" s="91"/>
    </row>
    <row r="657" spans="2:8" x14ac:dyDescent="0.3">
      <c r="B657" s="97"/>
      <c r="D657" s="98"/>
      <c r="E657" s="91"/>
      <c r="F657" s="91"/>
      <c r="G657" s="91"/>
      <c r="H657" s="91"/>
    </row>
    <row r="658" spans="2:8" x14ac:dyDescent="0.3">
      <c r="B658" s="97"/>
      <c r="D658" s="98"/>
      <c r="E658" s="91"/>
      <c r="F658" s="91"/>
      <c r="G658" s="91"/>
      <c r="H658" s="91"/>
    </row>
    <row r="659" spans="2:8" x14ac:dyDescent="0.3">
      <c r="B659" s="97"/>
      <c r="D659" s="98"/>
      <c r="E659" s="91"/>
      <c r="F659" s="91"/>
      <c r="G659" s="91"/>
      <c r="H659" s="91"/>
    </row>
    <row r="660" spans="2:8" x14ac:dyDescent="0.3">
      <c r="B660" s="97"/>
      <c r="D660" s="98"/>
      <c r="E660" s="91"/>
      <c r="F660" s="91"/>
      <c r="G660" s="91"/>
      <c r="H660" s="91"/>
    </row>
    <row r="661" spans="2:8" x14ac:dyDescent="0.3">
      <c r="B661" s="97"/>
      <c r="D661" s="98"/>
      <c r="E661" s="91"/>
      <c r="F661" s="91"/>
      <c r="G661" s="91"/>
      <c r="H661" s="91"/>
    </row>
    <row r="662" spans="2:8" x14ac:dyDescent="0.3">
      <c r="B662" s="97"/>
      <c r="D662" s="98"/>
      <c r="E662" s="91"/>
      <c r="F662" s="91"/>
      <c r="G662" s="91"/>
      <c r="H662" s="91"/>
    </row>
    <row r="663" spans="2:8" x14ac:dyDescent="0.3">
      <c r="B663" s="97"/>
      <c r="D663" s="98"/>
      <c r="E663" s="91"/>
      <c r="F663" s="91"/>
      <c r="G663" s="91"/>
      <c r="H663" s="91"/>
    </row>
    <row r="664" spans="2:8" x14ac:dyDescent="0.3">
      <c r="B664" s="97"/>
      <c r="D664" s="98"/>
      <c r="E664" s="91"/>
      <c r="F664" s="91"/>
      <c r="G664" s="91"/>
      <c r="H664" s="91"/>
    </row>
    <row r="665" spans="2:8" x14ac:dyDescent="0.3">
      <c r="B665" s="97"/>
      <c r="D665" s="98"/>
      <c r="E665" s="91"/>
      <c r="F665" s="91"/>
      <c r="G665" s="91"/>
      <c r="H665" s="91"/>
    </row>
    <row r="666" spans="2:8" x14ac:dyDescent="0.3">
      <c r="B666" s="97"/>
      <c r="D666" s="98"/>
      <c r="E666" s="91"/>
      <c r="F666" s="91"/>
      <c r="G666" s="91"/>
      <c r="H666" s="91"/>
    </row>
    <row r="667" spans="2:8" x14ac:dyDescent="0.3">
      <c r="B667" s="97"/>
      <c r="D667" s="98"/>
      <c r="E667" s="91"/>
      <c r="F667" s="91"/>
      <c r="G667" s="91"/>
      <c r="H667" s="91"/>
    </row>
    <row r="668" spans="2:8" x14ac:dyDescent="0.3">
      <c r="B668" s="97"/>
      <c r="D668" s="98"/>
      <c r="E668" s="91"/>
      <c r="F668" s="91"/>
      <c r="G668" s="91"/>
      <c r="H668" s="91"/>
    </row>
    <row r="669" spans="2:8" x14ac:dyDescent="0.3">
      <c r="B669" s="97"/>
      <c r="D669" s="98"/>
      <c r="E669" s="91"/>
      <c r="F669" s="91"/>
      <c r="G669" s="91"/>
      <c r="H669" s="91"/>
    </row>
    <row r="670" spans="2:8" x14ac:dyDescent="0.3">
      <c r="B670" s="97"/>
      <c r="D670" s="98"/>
      <c r="E670" s="91"/>
      <c r="F670" s="91"/>
      <c r="G670" s="91"/>
      <c r="H670" s="91"/>
    </row>
    <row r="671" spans="2:8" x14ac:dyDescent="0.3">
      <c r="B671" s="97"/>
      <c r="D671" s="98"/>
      <c r="E671" s="91"/>
      <c r="F671" s="91"/>
      <c r="G671" s="91"/>
      <c r="H671" s="91"/>
    </row>
    <row r="672" spans="2:8" x14ac:dyDescent="0.3">
      <c r="B672" s="97"/>
      <c r="D672" s="98"/>
      <c r="E672" s="91"/>
      <c r="F672" s="91"/>
      <c r="G672" s="91"/>
      <c r="H672" s="91"/>
    </row>
    <row r="673" spans="2:8" x14ac:dyDescent="0.3">
      <c r="B673" s="97"/>
      <c r="D673" s="98"/>
      <c r="E673" s="91"/>
      <c r="F673" s="91"/>
      <c r="G673" s="91"/>
      <c r="H673" s="91"/>
    </row>
    <row r="674" spans="2:8" x14ac:dyDescent="0.3">
      <c r="B674" s="97"/>
      <c r="D674" s="98"/>
      <c r="E674" s="91"/>
      <c r="F674" s="91"/>
      <c r="G674" s="91"/>
      <c r="H674" s="91"/>
    </row>
    <row r="675" spans="2:8" x14ac:dyDescent="0.3">
      <c r="B675" s="97"/>
      <c r="D675" s="98"/>
      <c r="E675" s="91"/>
      <c r="F675" s="91"/>
      <c r="G675" s="91"/>
      <c r="H675" s="91"/>
    </row>
    <row r="676" spans="2:8" x14ac:dyDescent="0.3">
      <c r="B676" s="97"/>
      <c r="D676" s="98"/>
      <c r="E676" s="91"/>
      <c r="F676" s="91"/>
      <c r="G676" s="91"/>
      <c r="H676" s="91"/>
    </row>
    <row r="677" spans="2:8" x14ac:dyDescent="0.3">
      <c r="B677" s="97"/>
      <c r="D677" s="98"/>
      <c r="E677" s="91"/>
      <c r="F677" s="91"/>
      <c r="G677" s="91"/>
      <c r="H677" s="91"/>
    </row>
    <row r="678" spans="2:8" x14ac:dyDescent="0.3">
      <c r="B678" s="97"/>
      <c r="D678" s="98"/>
      <c r="E678" s="91"/>
      <c r="F678" s="91"/>
      <c r="G678" s="91"/>
      <c r="H678" s="91"/>
    </row>
    <row r="679" spans="2:8" x14ac:dyDescent="0.3">
      <c r="B679" s="97"/>
      <c r="D679" s="98"/>
      <c r="E679" s="91"/>
      <c r="F679" s="91"/>
      <c r="G679" s="91"/>
      <c r="H679" s="91"/>
    </row>
    <row r="680" spans="2:8" x14ac:dyDescent="0.3">
      <c r="B680" s="97"/>
      <c r="D680" s="98"/>
      <c r="E680" s="91"/>
      <c r="F680" s="91"/>
      <c r="G680" s="91"/>
      <c r="H680" s="91"/>
    </row>
    <row r="681" spans="2:8" x14ac:dyDescent="0.3">
      <c r="B681" s="97"/>
      <c r="D681" s="98"/>
      <c r="E681" s="91"/>
      <c r="F681" s="91"/>
      <c r="G681" s="91"/>
      <c r="H681" s="91"/>
    </row>
    <row r="682" spans="2:8" x14ac:dyDescent="0.3">
      <c r="B682" s="97"/>
      <c r="D682" s="98"/>
      <c r="E682" s="91"/>
      <c r="F682" s="91"/>
      <c r="G682" s="91"/>
      <c r="H682" s="91"/>
    </row>
    <row r="683" spans="2:8" x14ac:dyDescent="0.3">
      <c r="B683" s="97"/>
      <c r="D683" s="98"/>
      <c r="E683" s="91"/>
      <c r="F683" s="91"/>
      <c r="G683" s="91"/>
      <c r="H683" s="91"/>
    </row>
    <row r="684" spans="2:8" x14ac:dyDescent="0.3">
      <c r="B684" s="97"/>
      <c r="D684" s="98"/>
      <c r="E684" s="91"/>
      <c r="F684" s="91"/>
      <c r="G684" s="91"/>
      <c r="H684" s="91"/>
    </row>
    <row r="685" spans="2:8" x14ac:dyDescent="0.3">
      <c r="B685" s="97"/>
      <c r="D685" s="98"/>
      <c r="E685" s="91"/>
      <c r="F685" s="91"/>
      <c r="G685" s="91"/>
      <c r="H685" s="91"/>
    </row>
    <row r="686" spans="2:8" x14ac:dyDescent="0.3">
      <c r="B686" s="97"/>
      <c r="D686" s="98"/>
      <c r="E686" s="91"/>
      <c r="F686" s="91"/>
      <c r="G686" s="91"/>
      <c r="H686" s="91"/>
    </row>
    <row r="687" spans="2:8" x14ac:dyDescent="0.3">
      <c r="B687" s="97"/>
      <c r="D687" s="98"/>
      <c r="E687" s="91"/>
      <c r="F687" s="91"/>
      <c r="G687" s="91"/>
      <c r="H687" s="91"/>
    </row>
    <row r="688" spans="2:8" x14ac:dyDescent="0.3">
      <c r="B688" s="97"/>
      <c r="D688" s="98"/>
      <c r="E688" s="91"/>
      <c r="F688" s="91"/>
      <c r="G688" s="91"/>
      <c r="H688" s="91"/>
    </row>
    <row r="689" spans="2:8" x14ac:dyDescent="0.3">
      <c r="B689" s="97"/>
      <c r="D689" s="98"/>
      <c r="E689" s="91"/>
      <c r="F689" s="91"/>
      <c r="G689" s="91"/>
      <c r="H689" s="91"/>
    </row>
    <row r="690" spans="2:8" x14ac:dyDescent="0.3">
      <c r="B690" s="97"/>
      <c r="D690" s="98"/>
      <c r="E690" s="91"/>
      <c r="F690" s="91"/>
      <c r="G690" s="91"/>
      <c r="H690" s="91"/>
    </row>
    <row r="691" spans="2:8" x14ac:dyDescent="0.3">
      <c r="B691" s="97"/>
      <c r="D691" s="98"/>
      <c r="E691" s="91"/>
      <c r="F691" s="91"/>
      <c r="G691" s="91"/>
      <c r="H691" s="91"/>
    </row>
    <row r="692" spans="2:8" x14ac:dyDescent="0.3">
      <c r="B692" s="97"/>
      <c r="D692" s="98"/>
      <c r="E692" s="91"/>
      <c r="F692" s="91"/>
      <c r="G692" s="91"/>
      <c r="H692" s="91"/>
    </row>
    <row r="693" spans="2:8" x14ac:dyDescent="0.3">
      <c r="B693" s="97"/>
      <c r="D693" s="98"/>
      <c r="E693" s="91"/>
      <c r="F693" s="91"/>
      <c r="G693" s="91"/>
      <c r="H693" s="91"/>
    </row>
    <row r="694" spans="2:8" x14ac:dyDescent="0.3">
      <c r="B694" s="97"/>
      <c r="D694" s="98"/>
      <c r="E694" s="91"/>
      <c r="F694" s="91"/>
      <c r="G694" s="91"/>
      <c r="H694" s="91"/>
    </row>
    <row r="695" spans="2:8" x14ac:dyDescent="0.3">
      <c r="B695" s="97"/>
      <c r="D695" s="98"/>
      <c r="E695" s="91"/>
      <c r="F695" s="91"/>
      <c r="G695" s="91"/>
      <c r="H695" s="91"/>
    </row>
    <row r="696" spans="2:8" x14ac:dyDescent="0.3">
      <c r="B696" s="97"/>
      <c r="D696" s="98"/>
      <c r="E696" s="91"/>
      <c r="F696" s="91"/>
      <c r="G696" s="91"/>
      <c r="H696" s="91"/>
    </row>
    <row r="697" spans="2:8" x14ac:dyDescent="0.3">
      <c r="B697" s="97"/>
      <c r="D697" s="98"/>
      <c r="E697" s="91"/>
      <c r="F697" s="91"/>
      <c r="G697" s="91"/>
      <c r="H697" s="91"/>
    </row>
    <row r="698" spans="2:8" x14ac:dyDescent="0.3">
      <c r="B698" s="97"/>
      <c r="D698" s="98"/>
      <c r="E698" s="91"/>
      <c r="F698" s="91"/>
      <c r="G698" s="91"/>
      <c r="H698" s="91"/>
    </row>
    <row r="699" spans="2:8" x14ac:dyDescent="0.3">
      <c r="B699" s="97"/>
      <c r="D699" s="98"/>
      <c r="E699" s="91"/>
      <c r="F699" s="91"/>
      <c r="G699" s="91"/>
      <c r="H699" s="91"/>
    </row>
    <row r="700" spans="2:8" x14ac:dyDescent="0.3">
      <c r="B700" s="97"/>
      <c r="D700" s="98"/>
      <c r="E700" s="91"/>
      <c r="F700" s="91"/>
      <c r="G700" s="91"/>
      <c r="H700" s="91"/>
    </row>
    <row r="701" spans="2:8" x14ac:dyDescent="0.3">
      <c r="B701" s="97"/>
      <c r="D701" s="98"/>
      <c r="E701" s="91"/>
      <c r="F701" s="91"/>
      <c r="G701" s="91"/>
      <c r="H701" s="91"/>
    </row>
    <row r="702" spans="2:8" x14ac:dyDescent="0.3">
      <c r="B702" s="97"/>
      <c r="D702" s="98"/>
      <c r="E702" s="91"/>
      <c r="F702" s="91"/>
      <c r="G702" s="91"/>
      <c r="H702" s="91"/>
    </row>
    <row r="703" spans="2:8" x14ac:dyDescent="0.3">
      <c r="B703" s="97"/>
      <c r="D703" s="98"/>
      <c r="E703" s="91"/>
      <c r="F703" s="91"/>
      <c r="G703" s="91"/>
      <c r="H703" s="91"/>
    </row>
    <row r="704" spans="2:8" x14ac:dyDescent="0.3">
      <c r="B704" s="97"/>
      <c r="D704" s="98"/>
      <c r="E704" s="91"/>
      <c r="F704" s="91"/>
      <c r="G704" s="91"/>
      <c r="H704" s="91"/>
    </row>
    <row r="705" spans="2:8" x14ac:dyDescent="0.3">
      <c r="B705" s="97"/>
      <c r="D705" s="98"/>
      <c r="E705" s="91"/>
      <c r="F705" s="91"/>
      <c r="G705" s="91"/>
      <c r="H705" s="91"/>
    </row>
    <row r="706" spans="2:8" x14ac:dyDescent="0.3">
      <c r="B706" s="97"/>
      <c r="D706" s="98"/>
      <c r="E706" s="91"/>
      <c r="F706" s="91"/>
      <c r="G706" s="91"/>
      <c r="H706" s="91"/>
    </row>
    <row r="707" spans="2:8" x14ac:dyDescent="0.3">
      <c r="B707" s="97"/>
      <c r="D707" s="98"/>
      <c r="E707" s="91"/>
      <c r="F707" s="91"/>
      <c r="G707" s="91"/>
      <c r="H707" s="91"/>
    </row>
    <row r="708" spans="2:8" x14ac:dyDescent="0.3">
      <c r="B708" s="97"/>
      <c r="D708" s="98"/>
      <c r="E708" s="91"/>
      <c r="F708" s="91"/>
      <c r="G708" s="91"/>
      <c r="H708" s="91"/>
    </row>
    <row r="709" spans="2:8" x14ac:dyDescent="0.3">
      <c r="B709" s="97"/>
      <c r="D709" s="98"/>
      <c r="E709" s="91"/>
      <c r="F709" s="91"/>
      <c r="G709" s="91"/>
      <c r="H709" s="91"/>
    </row>
    <row r="710" spans="2:8" x14ac:dyDescent="0.3">
      <c r="B710" s="97"/>
      <c r="D710" s="98"/>
      <c r="E710" s="91"/>
      <c r="F710" s="91"/>
      <c r="G710" s="91"/>
      <c r="H710" s="91"/>
    </row>
    <row r="711" spans="2:8" x14ac:dyDescent="0.3">
      <c r="B711" s="97"/>
      <c r="D711" s="98"/>
      <c r="E711" s="91"/>
      <c r="F711" s="91"/>
      <c r="G711" s="91"/>
      <c r="H711" s="91"/>
    </row>
    <row r="712" spans="2:8" x14ac:dyDescent="0.3">
      <c r="B712" s="97"/>
      <c r="D712" s="98"/>
      <c r="E712" s="91"/>
      <c r="F712" s="91"/>
      <c r="G712" s="91"/>
      <c r="H712" s="91"/>
    </row>
    <row r="713" spans="2:8" x14ac:dyDescent="0.3">
      <c r="B713" s="97"/>
      <c r="D713" s="98"/>
      <c r="E713" s="91"/>
      <c r="F713" s="91"/>
      <c r="G713" s="91"/>
      <c r="H713" s="91"/>
    </row>
    <row r="714" spans="2:8" x14ac:dyDescent="0.3">
      <c r="B714" s="97"/>
      <c r="D714" s="98"/>
      <c r="E714" s="91"/>
      <c r="F714" s="91"/>
      <c r="G714" s="91"/>
      <c r="H714" s="91"/>
    </row>
    <row r="715" spans="2:8" x14ac:dyDescent="0.3">
      <c r="B715" s="97"/>
      <c r="D715" s="98"/>
      <c r="E715" s="91"/>
      <c r="F715" s="91"/>
      <c r="G715" s="91"/>
      <c r="H715" s="91"/>
    </row>
    <row r="716" spans="2:8" x14ac:dyDescent="0.3">
      <c r="B716" s="97"/>
      <c r="D716" s="98"/>
      <c r="E716" s="91"/>
      <c r="F716" s="91"/>
      <c r="G716" s="91"/>
      <c r="H716" s="91"/>
    </row>
    <row r="717" spans="2:8" x14ac:dyDescent="0.3">
      <c r="B717" s="97"/>
      <c r="D717" s="98"/>
      <c r="E717" s="91"/>
      <c r="F717" s="91"/>
      <c r="G717" s="91"/>
      <c r="H717" s="91"/>
    </row>
    <row r="718" spans="2:8" x14ac:dyDescent="0.3">
      <c r="B718" s="97"/>
      <c r="D718" s="98"/>
      <c r="E718" s="91"/>
      <c r="F718" s="91"/>
      <c r="G718" s="91"/>
      <c r="H718" s="91"/>
    </row>
    <row r="719" spans="2:8" x14ac:dyDescent="0.3">
      <c r="B719" s="97"/>
      <c r="D719" s="98"/>
      <c r="E719" s="91"/>
      <c r="F719" s="91"/>
      <c r="G719" s="91"/>
      <c r="H719" s="91"/>
    </row>
    <row r="720" spans="2:8" x14ac:dyDescent="0.3">
      <c r="B720" s="97"/>
      <c r="D720" s="98"/>
      <c r="E720" s="91"/>
      <c r="F720" s="91"/>
      <c r="G720" s="91"/>
      <c r="H720" s="91"/>
    </row>
    <row r="721" spans="2:8" x14ac:dyDescent="0.3">
      <c r="B721" s="97"/>
      <c r="D721" s="98"/>
      <c r="E721" s="91"/>
      <c r="F721" s="91"/>
      <c r="G721" s="91"/>
      <c r="H721" s="91"/>
    </row>
    <row r="722" spans="2:8" x14ac:dyDescent="0.3">
      <c r="B722" s="97"/>
      <c r="D722" s="98"/>
      <c r="E722" s="91"/>
      <c r="F722" s="91"/>
      <c r="G722" s="91"/>
      <c r="H722" s="91"/>
    </row>
    <row r="723" spans="2:8" x14ac:dyDescent="0.3">
      <c r="B723" s="97"/>
      <c r="D723" s="98"/>
      <c r="E723" s="91"/>
      <c r="F723" s="91"/>
      <c r="G723" s="91"/>
      <c r="H723" s="91"/>
    </row>
    <row r="724" spans="2:8" x14ac:dyDescent="0.3">
      <c r="B724" s="97"/>
      <c r="D724" s="98"/>
      <c r="E724" s="91"/>
      <c r="F724" s="91"/>
      <c r="G724" s="91"/>
      <c r="H724" s="91"/>
    </row>
    <row r="725" spans="2:8" x14ac:dyDescent="0.3">
      <c r="B725" s="97"/>
      <c r="D725" s="98"/>
      <c r="E725" s="91"/>
      <c r="F725" s="91"/>
      <c r="G725" s="91"/>
      <c r="H725" s="91"/>
    </row>
    <row r="726" spans="2:8" x14ac:dyDescent="0.3">
      <c r="B726" s="97"/>
      <c r="D726" s="98"/>
      <c r="E726" s="91"/>
      <c r="F726" s="91"/>
      <c r="G726" s="91"/>
      <c r="H726" s="91"/>
    </row>
    <row r="727" spans="2:8" x14ac:dyDescent="0.3">
      <c r="B727" s="97"/>
      <c r="D727" s="98"/>
      <c r="E727" s="91"/>
      <c r="F727" s="91"/>
      <c r="G727" s="91"/>
      <c r="H727" s="91"/>
    </row>
    <row r="728" spans="2:8" x14ac:dyDescent="0.3">
      <c r="B728" s="97"/>
      <c r="D728" s="98"/>
      <c r="E728" s="91"/>
      <c r="F728" s="91"/>
      <c r="G728" s="91"/>
      <c r="H728" s="91"/>
    </row>
    <row r="729" spans="2:8" x14ac:dyDescent="0.3">
      <c r="B729" s="97"/>
      <c r="D729" s="98"/>
      <c r="E729" s="91"/>
      <c r="F729" s="91"/>
      <c r="G729" s="91"/>
      <c r="H729" s="91"/>
    </row>
    <row r="730" spans="2:8" x14ac:dyDescent="0.3">
      <c r="B730" s="97"/>
      <c r="D730" s="98"/>
      <c r="E730" s="91"/>
      <c r="F730" s="91"/>
      <c r="G730" s="91"/>
      <c r="H730" s="91"/>
    </row>
    <row r="731" spans="2:8" x14ac:dyDescent="0.3">
      <c r="B731" s="97"/>
      <c r="D731" s="98"/>
      <c r="E731" s="91"/>
      <c r="F731" s="91"/>
      <c r="G731" s="91"/>
      <c r="H731" s="91"/>
    </row>
    <row r="732" spans="2:8" x14ac:dyDescent="0.3">
      <c r="B732" s="97"/>
      <c r="D732" s="98"/>
      <c r="E732" s="91"/>
      <c r="F732" s="91"/>
      <c r="G732" s="91"/>
      <c r="H732" s="91"/>
    </row>
    <row r="733" spans="2:8" x14ac:dyDescent="0.3">
      <c r="B733" s="97"/>
      <c r="D733" s="98"/>
      <c r="E733" s="91"/>
      <c r="F733" s="91"/>
      <c r="G733" s="91"/>
      <c r="H733" s="91"/>
    </row>
    <row r="734" spans="2:8" x14ac:dyDescent="0.3">
      <c r="B734" s="97"/>
      <c r="D734" s="98"/>
      <c r="E734" s="91"/>
      <c r="F734" s="91"/>
      <c r="G734" s="91"/>
      <c r="H734" s="91"/>
    </row>
    <row r="735" spans="2:8" x14ac:dyDescent="0.3">
      <c r="B735" s="97"/>
      <c r="D735" s="98"/>
      <c r="E735" s="91"/>
      <c r="F735" s="91"/>
      <c r="G735" s="91"/>
      <c r="H735" s="91"/>
    </row>
    <row r="736" spans="2:8" x14ac:dyDescent="0.3">
      <c r="B736" s="97"/>
      <c r="D736" s="98"/>
      <c r="E736" s="91"/>
      <c r="F736" s="91"/>
      <c r="G736" s="91"/>
      <c r="H736" s="91"/>
    </row>
    <row r="737" spans="2:8" x14ac:dyDescent="0.3">
      <c r="B737" s="97"/>
      <c r="D737" s="98"/>
      <c r="E737" s="91"/>
      <c r="F737" s="91"/>
      <c r="G737" s="91"/>
      <c r="H737" s="91"/>
    </row>
    <row r="738" spans="2:8" x14ac:dyDescent="0.3">
      <c r="B738" s="97"/>
      <c r="D738" s="98"/>
      <c r="E738" s="91"/>
      <c r="F738" s="91"/>
      <c r="G738" s="91"/>
      <c r="H738" s="91"/>
    </row>
    <row r="739" spans="2:8" x14ac:dyDescent="0.3">
      <c r="B739" s="97"/>
      <c r="D739" s="98"/>
      <c r="E739" s="91"/>
      <c r="F739" s="91"/>
      <c r="G739" s="91"/>
      <c r="H739" s="91"/>
    </row>
    <row r="740" spans="2:8" x14ac:dyDescent="0.3">
      <c r="B740" s="97"/>
      <c r="D740" s="98"/>
      <c r="E740" s="91"/>
      <c r="F740" s="91"/>
      <c r="G740" s="91"/>
      <c r="H740" s="91"/>
    </row>
    <row r="741" spans="2:8" x14ac:dyDescent="0.3">
      <c r="B741" s="97"/>
      <c r="D741" s="98"/>
      <c r="E741" s="91"/>
      <c r="F741" s="91"/>
      <c r="G741" s="91"/>
      <c r="H741" s="91"/>
    </row>
    <row r="742" spans="2:8" x14ac:dyDescent="0.3">
      <c r="B742" s="97"/>
      <c r="D742" s="98"/>
      <c r="E742" s="91"/>
      <c r="F742" s="91"/>
      <c r="G742" s="91"/>
      <c r="H742" s="91"/>
    </row>
    <row r="743" spans="2:8" x14ac:dyDescent="0.3">
      <c r="B743" s="97"/>
      <c r="D743" s="98"/>
      <c r="E743" s="91"/>
      <c r="F743" s="91"/>
      <c r="G743" s="91"/>
      <c r="H743" s="91"/>
    </row>
    <row r="744" spans="2:8" x14ac:dyDescent="0.3">
      <c r="B744" s="97"/>
      <c r="D744" s="98"/>
      <c r="E744" s="91"/>
      <c r="F744" s="91"/>
      <c r="G744" s="91"/>
      <c r="H744" s="91"/>
    </row>
    <row r="745" spans="2:8" x14ac:dyDescent="0.3">
      <c r="B745" s="97"/>
      <c r="D745" s="98"/>
      <c r="E745" s="91"/>
      <c r="F745" s="91"/>
      <c r="G745" s="91"/>
      <c r="H745" s="91"/>
    </row>
    <row r="746" spans="2:8" x14ac:dyDescent="0.3">
      <c r="B746" s="97"/>
      <c r="D746" s="98"/>
      <c r="E746" s="91"/>
      <c r="F746" s="91"/>
      <c r="G746" s="91"/>
      <c r="H746" s="91"/>
    </row>
    <row r="747" spans="2:8" x14ac:dyDescent="0.3">
      <c r="B747" s="97"/>
      <c r="D747" s="98"/>
      <c r="E747" s="91"/>
      <c r="F747" s="91"/>
      <c r="G747" s="91"/>
      <c r="H747" s="91"/>
    </row>
    <row r="748" spans="2:8" x14ac:dyDescent="0.3">
      <c r="B748" s="97"/>
      <c r="D748" s="98"/>
      <c r="E748" s="91"/>
      <c r="F748" s="91"/>
      <c r="G748" s="91"/>
      <c r="H748" s="91"/>
    </row>
    <row r="749" spans="2:8" x14ac:dyDescent="0.3">
      <c r="B749" s="97"/>
      <c r="D749" s="98"/>
      <c r="E749" s="91"/>
      <c r="F749" s="91"/>
      <c r="G749" s="91"/>
      <c r="H749" s="91"/>
    </row>
    <row r="750" spans="2:8" x14ac:dyDescent="0.3">
      <c r="B750" s="97"/>
      <c r="D750" s="98"/>
      <c r="E750" s="91"/>
      <c r="F750" s="91"/>
      <c r="G750" s="91"/>
      <c r="H750" s="91"/>
    </row>
    <row r="751" spans="2:8" x14ac:dyDescent="0.3">
      <c r="B751" s="97"/>
      <c r="D751" s="98"/>
      <c r="E751" s="91"/>
      <c r="F751" s="91"/>
      <c r="G751" s="91"/>
      <c r="H751" s="91"/>
    </row>
    <row r="752" spans="2:8" x14ac:dyDescent="0.3">
      <c r="B752" s="97"/>
      <c r="D752" s="98"/>
      <c r="E752" s="91"/>
      <c r="F752" s="91"/>
      <c r="G752" s="91"/>
      <c r="H752" s="91"/>
    </row>
    <row r="753" spans="2:8" x14ac:dyDescent="0.3">
      <c r="B753" s="97"/>
      <c r="D753" s="98"/>
      <c r="E753" s="91"/>
      <c r="F753" s="91"/>
      <c r="G753" s="91"/>
      <c r="H753" s="91"/>
    </row>
    <row r="754" spans="2:8" x14ac:dyDescent="0.3">
      <c r="B754" s="97"/>
      <c r="D754" s="98"/>
      <c r="E754" s="91"/>
      <c r="F754" s="91"/>
      <c r="G754" s="91"/>
      <c r="H754" s="91"/>
    </row>
    <row r="755" spans="2:8" x14ac:dyDescent="0.3">
      <c r="B755" s="97"/>
      <c r="D755" s="98"/>
      <c r="E755" s="91"/>
      <c r="F755" s="91"/>
      <c r="G755" s="91"/>
      <c r="H755" s="91"/>
    </row>
    <row r="756" spans="2:8" x14ac:dyDescent="0.3">
      <c r="B756" s="97"/>
      <c r="D756" s="98"/>
      <c r="E756" s="91"/>
      <c r="F756" s="91"/>
      <c r="G756" s="91"/>
      <c r="H756" s="91"/>
    </row>
    <row r="757" spans="2:8" x14ac:dyDescent="0.3">
      <c r="B757" s="97"/>
      <c r="D757" s="98"/>
      <c r="E757" s="91"/>
      <c r="F757" s="91"/>
      <c r="G757" s="91"/>
      <c r="H757" s="91"/>
    </row>
    <row r="758" spans="2:8" x14ac:dyDescent="0.3">
      <c r="B758" s="97"/>
      <c r="D758" s="98"/>
      <c r="E758" s="91"/>
      <c r="F758" s="91"/>
      <c r="G758" s="91"/>
      <c r="H758" s="91"/>
    </row>
    <row r="759" spans="2:8" x14ac:dyDescent="0.3">
      <c r="B759" s="97"/>
      <c r="D759" s="98"/>
      <c r="E759" s="91"/>
      <c r="F759" s="91"/>
      <c r="G759" s="91"/>
      <c r="H759" s="91"/>
    </row>
    <row r="760" spans="2:8" x14ac:dyDescent="0.3">
      <c r="B760" s="97"/>
      <c r="D760" s="98"/>
      <c r="E760" s="91"/>
      <c r="F760" s="91"/>
      <c r="G760" s="91"/>
      <c r="H760" s="91"/>
    </row>
    <row r="761" spans="2:8" x14ac:dyDescent="0.3">
      <c r="B761" s="97"/>
      <c r="D761" s="98"/>
      <c r="E761" s="91"/>
      <c r="F761" s="91"/>
      <c r="G761" s="91"/>
      <c r="H761" s="91"/>
    </row>
    <row r="762" spans="2:8" x14ac:dyDescent="0.3">
      <c r="B762" s="97"/>
      <c r="D762" s="98"/>
      <c r="E762" s="91"/>
      <c r="F762" s="91"/>
      <c r="G762" s="91"/>
      <c r="H762" s="91"/>
    </row>
    <row r="763" spans="2:8" x14ac:dyDescent="0.3">
      <c r="B763" s="97"/>
      <c r="D763" s="98"/>
      <c r="E763" s="91"/>
      <c r="F763" s="91"/>
      <c r="G763" s="91"/>
      <c r="H763" s="91"/>
    </row>
    <row r="764" spans="2:8" x14ac:dyDescent="0.3">
      <c r="B764" s="97"/>
      <c r="D764" s="98"/>
      <c r="E764" s="91"/>
      <c r="F764" s="91"/>
      <c r="G764" s="91"/>
      <c r="H764" s="91"/>
    </row>
    <row r="765" spans="2:8" x14ac:dyDescent="0.3">
      <c r="B765" s="97"/>
      <c r="D765" s="98"/>
      <c r="E765" s="91"/>
      <c r="F765" s="91"/>
      <c r="G765" s="91"/>
      <c r="H765" s="91"/>
    </row>
    <row r="766" spans="2:8" x14ac:dyDescent="0.3">
      <c r="B766" s="97"/>
      <c r="D766" s="98"/>
      <c r="E766" s="91"/>
      <c r="F766" s="91"/>
      <c r="G766" s="91"/>
      <c r="H766" s="91"/>
    </row>
    <row r="767" spans="2:8" x14ac:dyDescent="0.3">
      <c r="B767" s="97"/>
      <c r="D767" s="98"/>
      <c r="E767" s="91"/>
      <c r="F767" s="91"/>
      <c r="G767" s="91"/>
      <c r="H767" s="91"/>
    </row>
    <row r="768" spans="2:8" x14ac:dyDescent="0.3">
      <c r="B768" s="97"/>
      <c r="D768" s="98"/>
      <c r="E768" s="91"/>
      <c r="F768" s="91"/>
      <c r="G768" s="91"/>
      <c r="H768" s="91"/>
    </row>
    <row r="769" spans="2:8" x14ac:dyDescent="0.3">
      <c r="B769" s="97"/>
      <c r="D769" s="98"/>
      <c r="E769" s="91"/>
      <c r="F769" s="91"/>
      <c r="G769" s="91"/>
      <c r="H769" s="91"/>
    </row>
    <row r="770" spans="2:8" x14ac:dyDescent="0.3">
      <c r="B770" s="97"/>
      <c r="D770" s="98"/>
      <c r="E770" s="91"/>
      <c r="F770" s="91"/>
      <c r="G770" s="91"/>
      <c r="H770" s="91"/>
    </row>
    <row r="771" spans="2:8" x14ac:dyDescent="0.3">
      <c r="B771" s="97"/>
      <c r="D771" s="98"/>
      <c r="E771" s="91"/>
      <c r="F771" s="91"/>
      <c r="G771" s="91"/>
      <c r="H771" s="91"/>
    </row>
    <row r="772" spans="2:8" x14ac:dyDescent="0.3">
      <c r="B772" s="97"/>
      <c r="D772" s="98"/>
      <c r="E772" s="91"/>
      <c r="F772" s="91"/>
      <c r="G772" s="91"/>
      <c r="H772" s="91"/>
    </row>
    <row r="773" spans="2:8" x14ac:dyDescent="0.3">
      <c r="B773" s="97"/>
      <c r="D773" s="98"/>
      <c r="E773" s="91"/>
      <c r="F773" s="91"/>
      <c r="G773" s="91"/>
      <c r="H773" s="91"/>
    </row>
    <row r="774" spans="2:8" x14ac:dyDescent="0.3">
      <c r="B774" s="97"/>
      <c r="D774" s="98"/>
      <c r="E774" s="91"/>
      <c r="F774" s="91"/>
      <c r="G774" s="91"/>
      <c r="H774" s="91"/>
    </row>
    <row r="775" spans="2:8" x14ac:dyDescent="0.3">
      <c r="B775" s="97"/>
      <c r="D775" s="98"/>
      <c r="E775" s="91"/>
      <c r="F775" s="91"/>
      <c r="G775" s="91"/>
      <c r="H775" s="91"/>
    </row>
    <row r="776" spans="2:8" x14ac:dyDescent="0.3">
      <c r="B776" s="97"/>
      <c r="D776" s="98"/>
      <c r="E776" s="91"/>
      <c r="F776" s="91"/>
      <c r="G776" s="91"/>
      <c r="H776" s="91"/>
    </row>
    <row r="777" spans="2:8" x14ac:dyDescent="0.3">
      <c r="B777" s="97"/>
      <c r="D777" s="98"/>
      <c r="E777" s="91"/>
      <c r="F777" s="91"/>
      <c r="G777" s="91"/>
      <c r="H777" s="91"/>
    </row>
    <row r="778" spans="2:8" x14ac:dyDescent="0.3">
      <c r="B778" s="97"/>
      <c r="D778" s="98"/>
      <c r="E778" s="91"/>
      <c r="F778" s="91"/>
      <c r="G778" s="91"/>
      <c r="H778" s="91"/>
    </row>
    <row r="779" spans="2:8" x14ac:dyDescent="0.3">
      <c r="B779" s="97"/>
      <c r="D779" s="98"/>
      <c r="E779" s="91"/>
      <c r="F779" s="91"/>
      <c r="G779" s="91"/>
      <c r="H779" s="91"/>
    </row>
    <row r="780" spans="2:8" x14ac:dyDescent="0.3">
      <c r="B780" s="97"/>
      <c r="D780" s="98"/>
      <c r="E780" s="91"/>
      <c r="F780" s="91"/>
      <c r="G780" s="91"/>
      <c r="H780" s="91"/>
    </row>
    <row r="781" spans="2:8" x14ac:dyDescent="0.3">
      <c r="B781" s="97"/>
      <c r="D781" s="98"/>
      <c r="E781" s="91"/>
      <c r="F781" s="91"/>
      <c r="G781" s="91"/>
      <c r="H781" s="91"/>
    </row>
    <row r="782" spans="2:8" x14ac:dyDescent="0.3">
      <c r="B782" s="97"/>
      <c r="D782" s="98"/>
      <c r="E782" s="91"/>
      <c r="F782" s="91"/>
      <c r="G782" s="91"/>
      <c r="H782" s="91"/>
    </row>
    <row r="783" spans="2:8" x14ac:dyDescent="0.3">
      <c r="B783" s="97"/>
      <c r="D783" s="98"/>
      <c r="E783" s="91"/>
      <c r="F783" s="91"/>
      <c r="G783" s="91"/>
      <c r="H783" s="91"/>
    </row>
    <row r="784" spans="2:8" x14ac:dyDescent="0.3">
      <c r="B784" s="97"/>
      <c r="D784" s="98"/>
      <c r="E784" s="91"/>
      <c r="F784" s="91"/>
      <c r="G784" s="91"/>
      <c r="H784" s="91"/>
    </row>
    <row r="785" spans="2:8" x14ac:dyDescent="0.3">
      <c r="B785" s="97"/>
      <c r="D785" s="98"/>
      <c r="E785" s="91"/>
      <c r="F785" s="91"/>
      <c r="G785" s="91"/>
      <c r="H785" s="91"/>
    </row>
    <row r="786" spans="2:8" x14ac:dyDescent="0.3">
      <c r="B786" s="97"/>
      <c r="D786" s="98"/>
      <c r="E786" s="91"/>
      <c r="F786" s="91"/>
      <c r="G786" s="91"/>
      <c r="H786" s="91"/>
    </row>
    <row r="787" spans="2:8" x14ac:dyDescent="0.3">
      <c r="B787" s="97"/>
      <c r="D787" s="98"/>
      <c r="E787" s="91"/>
      <c r="F787" s="91"/>
      <c r="G787" s="91"/>
      <c r="H787" s="91"/>
    </row>
    <row r="788" spans="2:8" x14ac:dyDescent="0.3">
      <c r="B788" s="97"/>
      <c r="D788" s="98"/>
      <c r="E788" s="91"/>
      <c r="F788" s="91"/>
      <c r="G788" s="91"/>
      <c r="H788" s="91"/>
    </row>
    <row r="789" spans="2:8" x14ac:dyDescent="0.3">
      <c r="B789" s="97"/>
      <c r="D789" s="98"/>
      <c r="E789" s="91"/>
      <c r="F789" s="91"/>
      <c r="G789" s="91"/>
      <c r="H789" s="91"/>
    </row>
    <row r="790" spans="2:8" x14ac:dyDescent="0.3">
      <c r="B790" s="97"/>
      <c r="D790" s="98"/>
      <c r="E790" s="91"/>
      <c r="F790" s="91"/>
      <c r="G790" s="91"/>
      <c r="H790" s="91"/>
    </row>
    <row r="791" spans="2:8" x14ac:dyDescent="0.3">
      <c r="B791" s="97"/>
      <c r="D791" s="98"/>
      <c r="E791" s="91"/>
      <c r="F791" s="91"/>
      <c r="G791" s="91"/>
      <c r="H791" s="91"/>
    </row>
    <row r="792" spans="2:8" x14ac:dyDescent="0.3">
      <c r="B792" s="97"/>
      <c r="D792" s="98"/>
      <c r="E792" s="91"/>
      <c r="F792" s="91"/>
      <c r="G792" s="91"/>
      <c r="H792" s="91"/>
    </row>
    <row r="793" spans="2:8" x14ac:dyDescent="0.3">
      <c r="B793" s="97"/>
      <c r="D793" s="98"/>
      <c r="E793" s="91"/>
      <c r="F793" s="91"/>
      <c r="G793" s="91"/>
      <c r="H793" s="91"/>
    </row>
    <row r="794" spans="2:8" x14ac:dyDescent="0.3">
      <c r="B794" s="97"/>
      <c r="D794" s="98"/>
      <c r="E794" s="91"/>
      <c r="F794" s="91"/>
      <c r="G794" s="91"/>
      <c r="H794" s="91"/>
    </row>
    <row r="795" spans="2:8" x14ac:dyDescent="0.3">
      <c r="B795" s="97"/>
      <c r="D795" s="98"/>
      <c r="E795" s="91"/>
      <c r="F795" s="91"/>
      <c r="G795" s="91"/>
      <c r="H795" s="91"/>
    </row>
    <row r="796" spans="2:8" x14ac:dyDescent="0.3">
      <c r="B796" s="97"/>
      <c r="D796" s="98"/>
      <c r="E796" s="91"/>
      <c r="F796" s="91"/>
      <c r="G796" s="91"/>
      <c r="H796" s="91"/>
    </row>
    <row r="797" spans="2:8" x14ac:dyDescent="0.3">
      <c r="B797" s="97"/>
      <c r="D797" s="98"/>
      <c r="E797" s="91"/>
      <c r="F797" s="91"/>
      <c r="G797" s="91"/>
      <c r="H797" s="91"/>
    </row>
    <row r="798" spans="2:8" x14ac:dyDescent="0.3">
      <c r="B798" s="97"/>
      <c r="D798" s="98"/>
      <c r="E798" s="91"/>
      <c r="F798" s="91"/>
      <c r="G798" s="91"/>
      <c r="H798" s="91"/>
    </row>
    <row r="799" spans="2:8" x14ac:dyDescent="0.3">
      <c r="B799" s="97"/>
      <c r="D799" s="98"/>
      <c r="E799" s="91"/>
      <c r="F799" s="91"/>
      <c r="G799" s="91"/>
      <c r="H799" s="91"/>
    </row>
    <row r="800" spans="2:8" x14ac:dyDescent="0.3">
      <c r="B800" s="97"/>
      <c r="D800" s="98"/>
      <c r="E800" s="91"/>
      <c r="F800" s="91"/>
      <c r="G800" s="91"/>
      <c r="H800" s="91"/>
    </row>
    <row r="801" spans="2:8" x14ac:dyDescent="0.3">
      <c r="B801" s="97"/>
      <c r="D801" s="98"/>
      <c r="E801" s="91"/>
      <c r="F801" s="91"/>
      <c r="G801" s="91"/>
      <c r="H801" s="91"/>
    </row>
    <row r="802" spans="2:8" x14ac:dyDescent="0.3">
      <c r="B802" s="97"/>
      <c r="D802" s="98"/>
      <c r="E802" s="91"/>
      <c r="F802" s="91"/>
      <c r="G802" s="91"/>
      <c r="H802" s="91"/>
    </row>
    <row r="803" spans="2:8" x14ac:dyDescent="0.3">
      <c r="B803" s="97"/>
      <c r="D803" s="98"/>
      <c r="E803" s="91"/>
      <c r="F803" s="91"/>
      <c r="G803" s="91"/>
      <c r="H803" s="91"/>
    </row>
    <row r="804" spans="2:8" x14ac:dyDescent="0.3">
      <c r="B804" s="97"/>
      <c r="D804" s="98"/>
      <c r="E804" s="91"/>
      <c r="F804" s="91"/>
      <c r="G804" s="91"/>
      <c r="H804" s="91"/>
    </row>
    <row r="805" spans="2:8" x14ac:dyDescent="0.3">
      <c r="B805" s="97"/>
      <c r="D805" s="98"/>
      <c r="E805" s="91"/>
      <c r="F805" s="91"/>
      <c r="G805" s="91"/>
      <c r="H805" s="91"/>
    </row>
    <row r="806" spans="2:8" x14ac:dyDescent="0.3">
      <c r="B806" s="97"/>
      <c r="D806" s="98"/>
      <c r="E806" s="91"/>
      <c r="F806" s="91"/>
      <c r="G806" s="91"/>
      <c r="H806" s="91"/>
    </row>
    <row r="807" spans="2:8" x14ac:dyDescent="0.3">
      <c r="B807" s="97"/>
      <c r="D807" s="98"/>
      <c r="E807" s="91"/>
      <c r="F807" s="91"/>
      <c r="G807" s="91"/>
      <c r="H807" s="91"/>
    </row>
    <row r="808" spans="2:8" x14ac:dyDescent="0.3">
      <c r="B808" s="97"/>
      <c r="D808" s="98"/>
      <c r="E808" s="91"/>
      <c r="F808" s="91"/>
      <c r="G808" s="91"/>
      <c r="H808" s="91"/>
    </row>
    <row r="809" spans="2:8" x14ac:dyDescent="0.3">
      <c r="B809" s="97"/>
      <c r="D809" s="98"/>
      <c r="E809" s="91"/>
      <c r="F809" s="91"/>
      <c r="G809" s="91"/>
      <c r="H809" s="91"/>
    </row>
    <row r="810" spans="2:8" x14ac:dyDescent="0.3">
      <c r="B810" s="97"/>
      <c r="D810" s="98"/>
      <c r="E810" s="91"/>
      <c r="F810" s="91"/>
      <c r="G810" s="91"/>
      <c r="H810" s="91"/>
    </row>
    <row r="811" spans="2:8" x14ac:dyDescent="0.3">
      <c r="B811" s="97"/>
      <c r="D811" s="98"/>
      <c r="E811" s="91"/>
      <c r="F811" s="91"/>
      <c r="G811" s="91"/>
      <c r="H811" s="91"/>
    </row>
    <row r="812" spans="2:8" x14ac:dyDescent="0.3">
      <c r="B812" s="97"/>
      <c r="D812" s="98"/>
      <c r="E812" s="91"/>
      <c r="F812" s="91"/>
      <c r="G812" s="91"/>
      <c r="H812" s="91"/>
    </row>
    <row r="813" spans="2:8" x14ac:dyDescent="0.3">
      <c r="B813" s="97"/>
      <c r="D813" s="98"/>
      <c r="E813" s="91"/>
      <c r="F813" s="91"/>
      <c r="G813" s="91"/>
      <c r="H813" s="91"/>
    </row>
    <row r="814" spans="2:8" x14ac:dyDescent="0.3">
      <c r="B814" s="97"/>
      <c r="D814" s="98"/>
      <c r="E814" s="91"/>
      <c r="F814" s="91"/>
      <c r="G814" s="91"/>
      <c r="H814" s="91"/>
    </row>
    <row r="815" spans="2:8" x14ac:dyDescent="0.3">
      <c r="B815" s="97"/>
      <c r="D815" s="98"/>
      <c r="E815" s="91"/>
      <c r="F815" s="91"/>
      <c r="G815" s="91"/>
      <c r="H815" s="91"/>
    </row>
    <row r="816" spans="2:8" x14ac:dyDescent="0.3">
      <c r="B816" s="97"/>
      <c r="D816" s="98"/>
      <c r="E816" s="91"/>
      <c r="F816" s="91"/>
      <c r="G816" s="91"/>
      <c r="H816" s="91"/>
    </row>
    <row r="817" spans="2:8" x14ac:dyDescent="0.3">
      <c r="B817" s="97"/>
      <c r="D817" s="98"/>
      <c r="E817" s="91"/>
      <c r="F817" s="91"/>
      <c r="G817" s="91"/>
      <c r="H817" s="91"/>
    </row>
    <row r="818" spans="2:8" x14ac:dyDescent="0.3">
      <c r="B818" s="97"/>
      <c r="D818" s="98"/>
      <c r="E818" s="91"/>
      <c r="F818" s="91"/>
      <c r="G818" s="91"/>
      <c r="H818" s="91"/>
    </row>
    <row r="819" spans="2:8" x14ac:dyDescent="0.3">
      <c r="B819" s="97"/>
      <c r="D819" s="98"/>
      <c r="E819" s="91"/>
      <c r="F819" s="91"/>
      <c r="G819" s="91"/>
      <c r="H819" s="91"/>
    </row>
    <row r="820" spans="2:8" x14ac:dyDescent="0.3">
      <c r="B820" s="97"/>
      <c r="D820" s="98"/>
      <c r="E820" s="91"/>
      <c r="F820" s="91"/>
      <c r="G820" s="91"/>
      <c r="H820" s="91"/>
    </row>
    <row r="821" spans="2:8" x14ac:dyDescent="0.3">
      <c r="B821" s="97"/>
      <c r="D821" s="98"/>
      <c r="E821" s="91"/>
      <c r="F821" s="91"/>
      <c r="G821" s="91"/>
      <c r="H821" s="91"/>
    </row>
    <row r="822" spans="2:8" x14ac:dyDescent="0.3">
      <c r="B822" s="97"/>
      <c r="D822" s="98"/>
      <c r="E822" s="91"/>
      <c r="F822" s="91"/>
      <c r="G822" s="91"/>
      <c r="H822" s="91"/>
    </row>
    <row r="823" spans="2:8" x14ac:dyDescent="0.3">
      <c r="B823" s="97"/>
      <c r="D823" s="98"/>
      <c r="E823" s="91"/>
      <c r="F823" s="91"/>
      <c r="G823" s="91"/>
      <c r="H823" s="91"/>
    </row>
    <row r="824" spans="2:8" x14ac:dyDescent="0.3">
      <c r="B824" s="97"/>
      <c r="D824" s="98"/>
      <c r="E824" s="91"/>
      <c r="F824" s="91"/>
      <c r="G824" s="91"/>
      <c r="H824" s="91"/>
    </row>
    <row r="825" spans="2:8" x14ac:dyDescent="0.3">
      <c r="B825" s="97"/>
      <c r="D825" s="98"/>
      <c r="E825" s="91"/>
      <c r="F825" s="91"/>
      <c r="G825" s="91"/>
      <c r="H825" s="91"/>
    </row>
    <row r="826" spans="2:8" x14ac:dyDescent="0.3">
      <c r="B826" s="97"/>
      <c r="D826" s="98"/>
      <c r="E826" s="91"/>
      <c r="F826" s="91"/>
      <c r="G826" s="91"/>
      <c r="H826" s="91"/>
    </row>
    <row r="827" spans="2:8" x14ac:dyDescent="0.3">
      <c r="B827" s="97"/>
      <c r="D827" s="98"/>
      <c r="E827" s="91"/>
      <c r="F827" s="91"/>
      <c r="G827" s="91"/>
      <c r="H827" s="91"/>
    </row>
    <row r="828" spans="2:8" x14ac:dyDescent="0.3">
      <c r="B828" s="97"/>
      <c r="D828" s="98"/>
      <c r="E828" s="91"/>
      <c r="F828" s="91"/>
      <c r="G828" s="91"/>
      <c r="H828" s="91"/>
    </row>
    <row r="829" spans="2:8" x14ac:dyDescent="0.3">
      <c r="B829" s="97"/>
      <c r="D829" s="98"/>
      <c r="E829" s="91"/>
      <c r="F829" s="91"/>
      <c r="G829" s="91"/>
      <c r="H829" s="91"/>
    </row>
    <row r="830" spans="2:8" x14ac:dyDescent="0.3">
      <c r="B830" s="97"/>
      <c r="D830" s="98"/>
      <c r="E830" s="91"/>
      <c r="F830" s="91"/>
      <c r="G830" s="91"/>
      <c r="H830" s="91"/>
    </row>
    <row r="831" spans="2:8" x14ac:dyDescent="0.3">
      <c r="B831" s="97"/>
      <c r="D831" s="98"/>
      <c r="E831" s="91"/>
      <c r="F831" s="91"/>
      <c r="G831" s="91"/>
      <c r="H831" s="91"/>
    </row>
    <row r="832" spans="2:8" x14ac:dyDescent="0.3">
      <c r="B832" s="97"/>
      <c r="D832" s="98"/>
      <c r="E832" s="91"/>
      <c r="F832" s="91"/>
      <c r="G832" s="91"/>
      <c r="H832" s="91"/>
    </row>
    <row r="833" spans="2:8" x14ac:dyDescent="0.3">
      <c r="B833" s="97"/>
      <c r="D833" s="98"/>
      <c r="E833" s="91"/>
      <c r="F833" s="91"/>
      <c r="G833" s="91"/>
      <c r="H833" s="91"/>
    </row>
    <row r="834" spans="2:8" x14ac:dyDescent="0.3">
      <c r="B834" s="97"/>
      <c r="D834" s="98"/>
      <c r="E834" s="91"/>
      <c r="F834" s="91"/>
      <c r="G834" s="91"/>
      <c r="H834" s="91"/>
    </row>
    <row r="835" spans="2:8" x14ac:dyDescent="0.3">
      <c r="B835" s="97"/>
      <c r="D835" s="98"/>
      <c r="E835" s="91"/>
      <c r="F835" s="91"/>
      <c r="G835" s="91"/>
      <c r="H835" s="91"/>
    </row>
    <row r="836" spans="2:8" x14ac:dyDescent="0.3">
      <c r="B836" s="97"/>
      <c r="D836" s="98"/>
      <c r="E836" s="91"/>
      <c r="F836" s="91"/>
      <c r="G836" s="91"/>
      <c r="H836" s="91"/>
    </row>
    <row r="837" spans="2:8" x14ac:dyDescent="0.3">
      <c r="B837" s="97"/>
      <c r="D837" s="98"/>
      <c r="E837" s="91"/>
      <c r="F837" s="91"/>
      <c r="G837" s="91"/>
      <c r="H837" s="91"/>
    </row>
    <row r="838" spans="2:8" x14ac:dyDescent="0.3">
      <c r="B838" s="97"/>
      <c r="D838" s="98"/>
      <c r="E838" s="91"/>
      <c r="F838" s="91"/>
      <c r="G838" s="91"/>
      <c r="H838" s="91"/>
    </row>
    <row r="839" spans="2:8" x14ac:dyDescent="0.3">
      <c r="B839" s="97"/>
      <c r="D839" s="98"/>
      <c r="E839" s="91"/>
      <c r="F839" s="91"/>
      <c r="G839" s="91"/>
      <c r="H839" s="91"/>
    </row>
    <row r="840" spans="2:8" x14ac:dyDescent="0.3">
      <c r="B840" s="97"/>
      <c r="D840" s="98"/>
      <c r="E840" s="91"/>
      <c r="F840" s="91"/>
      <c r="G840" s="91"/>
      <c r="H840" s="91"/>
    </row>
    <row r="841" spans="2:8" x14ac:dyDescent="0.3">
      <c r="B841" s="97"/>
      <c r="D841" s="98"/>
      <c r="E841" s="91"/>
      <c r="F841" s="91"/>
      <c r="G841" s="91"/>
      <c r="H841" s="91"/>
    </row>
    <row r="842" spans="2:8" x14ac:dyDescent="0.3">
      <c r="B842" s="97"/>
      <c r="D842" s="98"/>
      <c r="E842" s="91"/>
      <c r="F842" s="91"/>
      <c r="G842" s="91"/>
      <c r="H842" s="91"/>
    </row>
    <row r="843" spans="2:8" x14ac:dyDescent="0.3">
      <c r="B843" s="97"/>
      <c r="D843" s="98"/>
      <c r="E843" s="91"/>
      <c r="F843" s="91"/>
      <c r="G843" s="91"/>
      <c r="H843" s="91"/>
    </row>
    <row r="844" spans="2:8" x14ac:dyDescent="0.3">
      <c r="B844" s="97"/>
      <c r="D844" s="98"/>
      <c r="E844" s="91"/>
      <c r="F844" s="91"/>
      <c r="G844" s="91"/>
      <c r="H844" s="91"/>
    </row>
    <row r="845" spans="2:8" x14ac:dyDescent="0.3">
      <c r="B845" s="97"/>
      <c r="D845" s="98"/>
      <c r="E845" s="91"/>
      <c r="F845" s="91"/>
      <c r="G845" s="91"/>
      <c r="H845" s="91"/>
    </row>
    <row r="846" spans="2:8" x14ac:dyDescent="0.3">
      <c r="B846" s="97"/>
      <c r="D846" s="98"/>
      <c r="E846" s="91"/>
      <c r="F846" s="91"/>
      <c r="G846" s="91"/>
      <c r="H846" s="91"/>
    </row>
    <row r="847" spans="2:8" x14ac:dyDescent="0.3">
      <c r="B847" s="97"/>
      <c r="D847" s="98"/>
      <c r="E847" s="91"/>
      <c r="F847" s="91"/>
      <c r="G847" s="91"/>
      <c r="H847" s="91"/>
    </row>
    <row r="848" spans="2:8" x14ac:dyDescent="0.3">
      <c r="B848" s="97"/>
      <c r="D848" s="98"/>
      <c r="E848" s="91"/>
      <c r="F848" s="91"/>
      <c r="G848" s="91"/>
      <c r="H848" s="91"/>
    </row>
    <row r="849" spans="2:8" x14ac:dyDescent="0.3">
      <c r="B849" s="97"/>
      <c r="D849" s="98"/>
      <c r="E849" s="91"/>
      <c r="F849" s="91"/>
      <c r="G849" s="91"/>
      <c r="H849" s="91"/>
    </row>
    <row r="850" spans="2:8" x14ac:dyDescent="0.3">
      <c r="B850" s="97"/>
      <c r="D850" s="98"/>
      <c r="E850" s="91"/>
      <c r="F850" s="91"/>
      <c r="G850" s="91"/>
      <c r="H850" s="91"/>
    </row>
    <row r="851" spans="2:8" x14ac:dyDescent="0.3">
      <c r="B851" s="97"/>
      <c r="D851" s="98"/>
      <c r="E851" s="91"/>
      <c r="F851" s="91"/>
      <c r="G851" s="91"/>
      <c r="H851" s="91"/>
    </row>
    <row r="852" spans="2:8" x14ac:dyDescent="0.3">
      <c r="B852" s="97"/>
      <c r="D852" s="98"/>
      <c r="E852" s="91"/>
      <c r="F852" s="91"/>
      <c r="G852" s="91"/>
      <c r="H852" s="91"/>
    </row>
    <row r="853" spans="2:8" x14ac:dyDescent="0.3">
      <c r="B853" s="97"/>
      <c r="D853" s="98"/>
      <c r="E853" s="91"/>
      <c r="F853" s="91"/>
      <c r="G853" s="91"/>
      <c r="H853" s="91"/>
    </row>
    <row r="854" spans="2:8" x14ac:dyDescent="0.3">
      <c r="B854" s="97"/>
      <c r="D854" s="98"/>
      <c r="E854" s="91"/>
      <c r="F854" s="91"/>
      <c r="G854" s="91"/>
      <c r="H854" s="91"/>
    </row>
    <row r="855" spans="2:8" x14ac:dyDescent="0.3">
      <c r="B855" s="97"/>
      <c r="D855" s="98"/>
      <c r="E855" s="91"/>
      <c r="F855" s="91"/>
      <c r="G855" s="91"/>
      <c r="H855" s="91"/>
    </row>
    <row r="856" spans="2:8" x14ac:dyDescent="0.3">
      <c r="B856" s="97"/>
      <c r="D856" s="98"/>
      <c r="E856" s="91"/>
      <c r="F856" s="91"/>
      <c r="G856" s="91"/>
      <c r="H856" s="91"/>
    </row>
    <row r="857" spans="2:8" x14ac:dyDescent="0.3">
      <c r="B857" s="97"/>
      <c r="D857" s="98"/>
      <c r="E857" s="91"/>
      <c r="F857" s="91"/>
      <c r="G857" s="91"/>
      <c r="H857" s="91"/>
    </row>
    <row r="858" spans="2:8" x14ac:dyDescent="0.3">
      <c r="B858" s="97"/>
      <c r="D858" s="98"/>
      <c r="E858" s="91"/>
      <c r="F858" s="91"/>
      <c r="G858" s="91"/>
      <c r="H858" s="91"/>
    </row>
    <row r="859" spans="2:8" x14ac:dyDescent="0.3">
      <c r="B859" s="97"/>
      <c r="D859" s="98"/>
      <c r="E859" s="91"/>
      <c r="F859" s="91"/>
      <c r="G859" s="91"/>
      <c r="H859" s="91"/>
    </row>
    <row r="860" spans="2:8" x14ac:dyDescent="0.3">
      <c r="B860" s="97"/>
      <c r="D860" s="98"/>
      <c r="E860" s="91"/>
      <c r="F860" s="91"/>
      <c r="G860" s="91"/>
      <c r="H860" s="91"/>
    </row>
    <row r="861" spans="2:8" x14ac:dyDescent="0.3">
      <c r="B861" s="97"/>
      <c r="D861" s="98"/>
      <c r="E861" s="91"/>
      <c r="F861" s="91"/>
      <c r="G861" s="91"/>
      <c r="H861" s="91"/>
    </row>
    <row r="862" spans="2:8" x14ac:dyDescent="0.3">
      <c r="B862" s="97"/>
      <c r="D862" s="98"/>
      <c r="E862" s="91"/>
      <c r="F862" s="91"/>
      <c r="G862" s="91"/>
      <c r="H862" s="91"/>
    </row>
    <row r="863" spans="2:8" x14ac:dyDescent="0.3">
      <c r="B863" s="97"/>
      <c r="D863" s="98"/>
      <c r="E863" s="91"/>
      <c r="F863" s="91"/>
      <c r="G863" s="91"/>
      <c r="H863" s="91"/>
    </row>
    <row r="864" spans="2:8" x14ac:dyDescent="0.3">
      <c r="B864" s="97"/>
      <c r="D864" s="98"/>
      <c r="E864" s="91"/>
      <c r="F864" s="91"/>
      <c r="G864" s="91"/>
      <c r="H864" s="91"/>
    </row>
    <row r="865" spans="2:8" x14ac:dyDescent="0.3">
      <c r="B865" s="97"/>
      <c r="D865" s="98"/>
      <c r="E865" s="91"/>
      <c r="F865" s="91"/>
      <c r="G865" s="91"/>
      <c r="H865" s="91"/>
    </row>
    <row r="866" spans="2:8" x14ac:dyDescent="0.3">
      <c r="B866" s="97"/>
      <c r="D866" s="98"/>
      <c r="E866" s="91"/>
      <c r="F866" s="91"/>
      <c r="G866" s="91"/>
      <c r="H866" s="91"/>
    </row>
    <row r="867" spans="2:8" x14ac:dyDescent="0.3">
      <c r="B867" s="97"/>
      <c r="D867" s="98"/>
      <c r="E867" s="91"/>
      <c r="F867" s="91"/>
      <c r="G867" s="91"/>
      <c r="H867" s="91"/>
    </row>
    <row r="868" spans="2:8" x14ac:dyDescent="0.3">
      <c r="B868" s="97"/>
      <c r="D868" s="98"/>
      <c r="E868" s="91"/>
      <c r="F868" s="91"/>
      <c r="G868" s="91"/>
      <c r="H868" s="91"/>
    </row>
    <row r="869" spans="2:8" x14ac:dyDescent="0.3">
      <c r="B869" s="97"/>
      <c r="D869" s="98"/>
      <c r="E869" s="91"/>
      <c r="F869" s="91"/>
      <c r="G869" s="91"/>
      <c r="H869" s="91"/>
    </row>
    <row r="870" spans="2:8" x14ac:dyDescent="0.3">
      <c r="B870" s="97"/>
      <c r="D870" s="98"/>
      <c r="E870" s="91"/>
      <c r="F870" s="91"/>
      <c r="G870" s="91"/>
      <c r="H870" s="91"/>
    </row>
    <row r="871" spans="2:8" x14ac:dyDescent="0.3">
      <c r="B871" s="97"/>
      <c r="D871" s="98"/>
      <c r="E871" s="91"/>
      <c r="F871" s="91"/>
      <c r="G871" s="91"/>
      <c r="H871" s="91"/>
    </row>
    <row r="872" spans="2:8" x14ac:dyDescent="0.3">
      <c r="B872" s="97"/>
      <c r="D872" s="98"/>
      <c r="E872" s="91"/>
      <c r="F872" s="91"/>
      <c r="G872" s="91"/>
      <c r="H872" s="91"/>
    </row>
    <row r="873" spans="2:8" x14ac:dyDescent="0.3">
      <c r="B873" s="97"/>
      <c r="D873" s="98"/>
      <c r="E873" s="91"/>
      <c r="F873" s="91"/>
      <c r="G873" s="91"/>
      <c r="H873" s="91"/>
    </row>
    <row r="874" spans="2:8" x14ac:dyDescent="0.3">
      <c r="B874" s="97"/>
      <c r="D874" s="98"/>
      <c r="E874" s="91"/>
      <c r="F874" s="91"/>
      <c r="G874" s="91"/>
      <c r="H874" s="91"/>
    </row>
    <row r="875" spans="2:8" x14ac:dyDescent="0.3">
      <c r="B875" s="97"/>
      <c r="D875" s="98"/>
      <c r="E875" s="91"/>
      <c r="F875" s="91"/>
      <c r="G875" s="91"/>
      <c r="H875" s="91"/>
    </row>
    <row r="876" spans="2:8" x14ac:dyDescent="0.3">
      <c r="B876" s="97"/>
      <c r="D876" s="98"/>
      <c r="E876" s="91"/>
      <c r="F876" s="91"/>
      <c r="G876" s="91"/>
      <c r="H876" s="91"/>
    </row>
    <row r="877" spans="2:8" x14ac:dyDescent="0.3">
      <c r="B877" s="97"/>
      <c r="D877" s="98"/>
      <c r="E877" s="91"/>
      <c r="F877" s="91"/>
      <c r="G877" s="91"/>
      <c r="H877" s="91"/>
    </row>
    <row r="878" spans="2:8" x14ac:dyDescent="0.3">
      <c r="B878" s="97"/>
      <c r="D878" s="98"/>
      <c r="E878" s="91"/>
      <c r="F878" s="91"/>
      <c r="G878" s="91"/>
      <c r="H878" s="91"/>
    </row>
    <row r="879" spans="2:8" x14ac:dyDescent="0.3">
      <c r="B879" s="97"/>
      <c r="D879" s="98"/>
      <c r="E879" s="91"/>
      <c r="F879" s="91"/>
      <c r="G879" s="91"/>
      <c r="H879" s="91"/>
    </row>
    <row r="880" spans="2:8" x14ac:dyDescent="0.3">
      <c r="B880" s="97"/>
      <c r="D880" s="98"/>
      <c r="E880" s="91"/>
      <c r="F880" s="91"/>
      <c r="G880" s="91"/>
      <c r="H880" s="91"/>
    </row>
    <row r="881" spans="2:8" x14ac:dyDescent="0.3">
      <c r="B881" s="97"/>
      <c r="D881" s="98"/>
      <c r="E881" s="91"/>
      <c r="F881" s="91"/>
      <c r="G881" s="91"/>
      <c r="H881" s="91"/>
    </row>
    <row r="882" spans="2:8" x14ac:dyDescent="0.3">
      <c r="B882" s="97"/>
      <c r="D882" s="98"/>
      <c r="E882" s="91"/>
      <c r="F882" s="91"/>
      <c r="G882" s="91"/>
      <c r="H882" s="91"/>
    </row>
    <row r="883" spans="2:8" x14ac:dyDescent="0.3">
      <c r="B883" s="97"/>
      <c r="D883" s="98"/>
      <c r="E883" s="91"/>
      <c r="F883" s="91"/>
      <c r="G883" s="91"/>
      <c r="H883" s="91"/>
    </row>
    <row r="884" spans="2:8" x14ac:dyDescent="0.3">
      <c r="B884" s="97"/>
      <c r="D884" s="98"/>
      <c r="E884" s="91"/>
      <c r="F884" s="91"/>
      <c r="G884" s="91"/>
      <c r="H884" s="91"/>
    </row>
    <row r="885" spans="2:8" x14ac:dyDescent="0.3">
      <c r="B885" s="97"/>
      <c r="D885" s="98"/>
      <c r="E885" s="91"/>
      <c r="F885" s="91"/>
      <c r="G885" s="91"/>
      <c r="H885" s="91"/>
    </row>
    <row r="886" spans="2:8" x14ac:dyDescent="0.3">
      <c r="B886" s="97"/>
      <c r="D886" s="98"/>
      <c r="E886" s="91"/>
      <c r="F886" s="91"/>
      <c r="G886" s="91"/>
      <c r="H886" s="91"/>
    </row>
    <row r="887" spans="2:8" x14ac:dyDescent="0.3">
      <c r="B887" s="97"/>
      <c r="D887" s="98"/>
      <c r="E887" s="91"/>
      <c r="F887" s="91"/>
      <c r="G887" s="91"/>
      <c r="H887" s="91"/>
    </row>
    <row r="888" spans="2:8" x14ac:dyDescent="0.3">
      <c r="B888" s="97"/>
      <c r="D888" s="98"/>
      <c r="E888" s="91"/>
      <c r="F888" s="91"/>
      <c r="G888" s="91"/>
      <c r="H888" s="91"/>
    </row>
    <row r="889" spans="2:8" x14ac:dyDescent="0.3">
      <c r="B889" s="97"/>
      <c r="D889" s="98"/>
      <c r="E889" s="91"/>
      <c r="F889" s="91"/>
      <c r="G889" s="91"/>
      <c r="H889" s="91"/>
    </row>
    <row r="890" spans="2:8" x14ac:dyDescent="0.3">
      <c r="B890" s="97"/>
      <c r="D890" s="98"/>
      <c r="E890" s="91"/>
      <c r="F890" s="91"/>
      <c r="G890" s="91"/>
      <c r="H890" s="91"/>
    </row>
    <row r="891" spans="2:8" x14ac:dyDescent="0.3">
      <c r="B891" s="97"/>
      <c r="D891" s="98"/>
      <c r="E891" s="91"/>
      <c r="F891" s="91"/>
      <c r="G891" s="91"/>
      <c r="H891" s="91"/>
    </row>
    <row r="892" spans="2:8" x14ac:dyDescent="0.3">
      <c r="B892" s="97"/>
      <c r="D892" s="98"/>
      <c r="E892" s="91"/>
      <c r="F892" s="91"/>
      <c r="G892" s="91"/>
      <c r="H892" s="91"/>
    </row>
    <row r="893" spans="2:8" x14ac:dyDescent="0.3">
      <c r="B893" s="97"/>
      <c r="D893" s="98"/>
      <c r="E893" s="91"/>
      <c r="F893" s="91"/>
      <c r="G893" s="91"/>
      <c r="H893" s="91"/>
    </row>
    <row r="894" spans="2:8" x14ac:dyDescent="0.3">
      <c r="B894" s="97"/>
      <c r="D894" s="98"/>
      <c r="E894" s="91"/>
      <c r="F894" s="91"/>
      <c r="G894" s="91"/>
      <c r="H894" s="91"/>
    </row>
    <row r="895" spans="2:8" x14ac:dyDescent="0.3">
      <c r="B895" s="97"/>
      <c r="D895" s="98"/>
      <c r="E895" s="91"/>
      <c r="F895" s="91"/>
      <c r="G895" s="91"/>
      <c r="H895" s="91"/>
    </row>
    <row r="896" spans="2:8" x14ac:dyDescent="0.3">
      <c r="B896" s="97"/>
      <c r="D896" s="98"/>
      <c r="E896" s="91"/>
      <c r="F896" s="91"/>
      <c r="G896" s="91"/>
      <c r="H896" s="91"/>
    </row>
    <row r="897" spans="2:8" x14ac:dyDescent="0.3">
      <c r="B897" s="97"/>
      <c r="D897" s="98"/>
      <c r="E897" s="91"/>
      <c r="F897" s="91"/>
      <c r="G897" s="91"/>
      <c r="H897" s="91"/>
    </row>
    <row r="898" spans="2:8" x14ac:dyDescent="0.3">
      <c r="B898" s="97"/>
      <c r="D898" s="98"/>
      <c r="E898" s="91"/>
      <c r="F898" s="91"/>
      <c r="G898" s="91"/>
      <c r="H898" s="91"/>
    </row>
    <row r="899" spans="2:8" x14ac:dyDescent="0.3">
      <c r="B899" s="97"/>
      <c r="D899" s="98"/>
      <c r="E899" s="91"/>
      <c r="F899" s="91"/>
      <c r="G899" s="91"/>
      <c r="H899" s="91"/>
    </row>
    <row r="900" spans="2:8" x14ac:dyDescent="0.3">
      <c r="B900" s="97"/>
      <c r="D900" s="98"/>
      <c r="E900" s="91"/>
      <c r="F900" s="91"/>
      <c r="G900" s="91"/>
      <c r="H900" s="91"/>
    </row>
    <row r="901" spans="2:8" x14ac:dyDescent="0.3">
      <c r="B901" s="97"/>
      <c r="D901" s="98"/>
      <c r="E901" s="91"/>
      <c r="F901" s="91"/>
      <c r="G901" s="91"/>
      <c r="H901" s="91"/>
    </row>
    <row r="902" spans="2:8" x14ac:dyDescent="0.3">
      <c r="B902" s="97"/>
      <c r="D902" s="98"/>
      <c r="E902" s="91"/>
      <c r="F902" s="91"/>
      <c r="G902" s="91"/>
      <c r="H902" s="91"/>
    </row>
    <row r="903" spans="2:8" x14ac:dyDescent="0.3">
      <c r="B903" s="97"/>
      <c r="D903" s="98"/>
      <c r="E903" s="91"/>
      <c r="F903" s="91"/>
      <c r="G903" s="91"/>
      <c r="H903" s="91"/>
    </row>
    <row r="904" spans="2:8" x14ac:dyDescent="0.3">
      <c r="B904" s="97"/>
      <c r="D904" s="98"/>
      <c r="E904" s="91"/>
      <c r="F904" s="91"/>
      <c r="G904" s="91"/>
      <c r="H904" s="91"/>
    </row>
    <row r="905" spans="2:8" x14ac:dyDescent="0.3">
      <c r="B905" s="97"/>
      <c r="D905" s="98"/>
      <c r="E905" s="91"/>
      <c r="F905" s="91"/>
      <c r="G905" s="91"/>
      <c r="H905" s="91"/>
    </row>
    <row r="906" spans="2:8" x14ac:dyDescent="0.3">
      <c r="B906" s="97"/>
      <c r="D906" s="98"/>
      <c r="E906" s="91"/>
      <c r="F906" s="91"/>
      <c r="G906" s="91"/>
      <c r="H906" s="91"/>
    </row>
    <row r="907" spans="2:8" x14ac:dyDescent="0.3">
      <c r="B907" s="97"/>
      <c r="D907" s="98"/>
      <c r="E907" s="91"/>
      <c r="F907" s="91"/>
      <c r="G907" s="91"/>
      <c r="H907" s="91"/>
    </row>
    <row r="908" spans="2:8" x14ac:dyDescent="0.3">
      <c r="B908" s="97"/>
      <c r="D908" s="98"/>
      <c r="E908" s="91"/>
      <c r="F908" s="91"/>
      <c r="G908" s="91"/>
      <c r="H908" s="91"/>
    </row>
    <row r="909" spans="2:8" x14ac:dyDescent="0.3">
      <c r="B909" s="97"/>
      <c r="D909" s="98"/>
      <c r="E909" s="91"/>
      <c r="F909" s="91"/>
      <c r="G909" s="91"/>
      <c r="H909" s="91"/>
    </row>
    <row r="910" spans="2:8" x14ac:dyDescent="0.3">
      <c r="B910" s="97"/>
      <c r="D910" s="98"/>
      <c r="E910" s="91"/>
      <c r="F910" s="91"/>
      <c r="G910" s="91"/>
      <c r="H910" s="91"/>
    </row>
    <row r="911" spans="2:8" x14ac:dyDescent="0.3">
      <c r="G911" s="91"/>
      <c r="H911" s="91"/>
    </row>
    <row r="912" spans="2:8" x14ac:dyDescent="0.3">
      <c r="G912" s="91"/>
      <c r="H912" s="91"/>
    </row>
    <row r="913" spans="7:8" x14ac:dyDescent="0.3">
      <c r="G913" s="91"/>
      <c r="H913" s="91"/>
    </row>
    <row r="914" spans="7:8" x14ac:dyDescent="0.3">
      <c r="G914" s="91"/>
      <c r="H914" s="91"/>
    </row>
    <row r="915" spans="7:8" x14ac:dyDescent="0.3">
      <c r="G915" s="91"/>
      <c r="H915" s="91"/>
    </row>
    <row r="916" spans="7:8" x14ac:dyDescent="0.3">
      <c r="G916" s="91"/>
      <c r="H916" s="91"/>
    </row>
    <row r="917" spans="7:8" x14ac:dyDescent="0.3">
      <c r="G917" s="91"/>
      <c r="H917" s="91"/>
    </row>
    <row r="918" spans="7:8" x14ac:dyDescent="0.3">
      <c r="G918" s="91"/>
      <c r="H918" s="91"/>
    </row>
    <row r="919" spans="7:8" x14ac:dyDescent="0.3">
      <c r="G919" s="91"/>
      <c r="H919" s="91"/>
    </row>
    <row r="920" spans="7:8" x14ac:dyDescent="0.3">
      <c r="G920" s="91"/>
      <c r="H920" s="91"/>
    </row>
    <row r="921" spans="7:8" x14ac:dyDescent="0.3">
      <c r="G921" s="91"/>
      <c r="H921" s="91"/>
    </row>
    <row r="922" spans="7:8" x14ac:dyDescent="0.3">
      <c r="G922" s="91"/>
      <c r="H922" s="91"/>
    </row>
  </sheetData>
  <mergeCells count="13">
    <mergeCell ref="A1:E1"/>
    <mergeCell ref="B4:B6"/>
    <mergeCell ref="C4:C6"/>
    <mergeCell ref="D5:D6"/>
    <mergeCell ref="B7:B9"/>
    <mergeCell ref="C7:C9"/>
    <mergeCell ref="D8:D9"/>
    <mergeCell ref="B15:D15"/>
    <mergeCell ref="B10:B12"/>
    <mergeCell ref="C10:C12"/>
    <mergeCell ref="D11:D12"/>
    <mergeCell ref="B13:B14"/>
    <mergeCell ref="C13:C14"/>
  </mergeCells>
  <pageMargins left="0.7" right="0.7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88B12-8081-4AB2-96D4-1EFEF3A90FE9}">
  <dimension ref="A1:I173"/>
  <sheetViews>
    <sheetView topLeftCell="C139" workbookViewId="0">
      <selection activeCell="E162" sqref="E162"/>
    </sheetView>
  </sheetViews>
  <sheetFormatPr defaultRowHeight="15" x14ac:dyDescent="0.25"/>
  <cols>
    <col min="1" max="1" width="4" bestFit="1" customWidth="1"/>
    <col min="2" max="2" width="45.7109375" bestFit="1" customWidth="1"/>
    <col min="3" max="3" width="15.7109375" style="1" bestFit="1" customWidth="1"/>
    <col min="4" max="4" width="14.28515625" bestFit="1" customWidth="1"/>
    <col min="5" max="5" width="14.28515625" style="1" bestFit="1" customWidth="1"/>
    <col min="6" max="6" width="14.28515625" style="1" customWidth="1"/>
    <col min="7" max="7" width="14.28515625" style="1" bestFit="1" customWidth="1"/>
    <col min="8" max="8" width="14.28515625" style="1" customWidth="1"/>
    <col min="9" max="9" width="15.28515625" bestFit="1" customWidth="1"/>
  </cols>
  <sheetData>
    <row r="1" spans="1:9" ht="15.75" thickBot="1" x14ac:dyDescent="0.3">
      <c r="D1" s="244" t="s">
        <v>871</v>
      </c>
      <c r="E1" s="244"/>
      <c r="F1" s="171">
        <v>45170</v>
      </c>
      <c r="G1" s="1" t="s">
        <v>829</v>
      </c>
      <c r="H1" s="1" t="s">
        <v>922</v>
      </c>
    </row>
    <row r="2" spans="1:9" x14ac:dyDescent="0.25">
      <c r="A2" s="100">
        <v>1</v>
      </c>
      <c r="B2" s="77" t="s">
        <v>134</v>
      </c>
      <c r="C2" t="s">
        <v>60</v>
      </c>
      <c r="D2" s="106">
        <v>294000</v>
      </c>
      <c r="E2" s="106">
        <v>85000</v>
      </c>
      <c r="F2" s="129">
        <v>17000</v>
      </c>
      <c r="G2" s="129">
        <v>51000</v>
      </c>
      <c r="H2" s="187">
        <v>162000</v>
      </c>
      <c r="I2" s="2">
        <f>SUM(D2:H2)</f>
        <v>609000</v>
      </c>
    </row>
    <row r="3" spans="1:9" x14ac:dyDescent="0.25">
      <c r="A3" s="100">
        <v>2</v>
      </c>
      <c r="B3" s="77" t="s">
        <v>135</v>
      </c>
      <c r="C3" t="s">
        <v>60</v>
      </c>
      <c r="D3" s="106">
        <v>339000</v>
      </c>
      <c r="E3" s="106">
        <v>85000</v>
      </c>
      <c r="F3" s="129">
        <v>17000</v>
      </c>
      <c r="G3" s="129">
        <v>51000</v>
      </c>
      <c r="H3" s="106">
        <v>162000</v>
      </c>
      <c r="I3" s="2">
        <f t="shared" ref="I3:I66" si="0">SUM(D3:H3)</f>
        <v>654000</v>
      </c>
    </row>
    <row r="4" spans="1:9" x14ac:dyDescent="0.25">
      <c r="A4" s="100">
        <v>3</v>
      </c>
      <c r="B4" s="77" t="s">
        <v>136</v>
      </c>
      <c r="C4" t="s">
        <v>60</v>
      </c>
      <c r="D4" s="106">
        <v>364000</v>
      </c>
      <c r="E4" s="106">
        <v>85000</v>
      </c>
      <c r="F4" s="129">
        <v>17000</v>
      </c>
      <c r="G4" s="129">
        <v>51000</v>
      </c>
      <c r="H4" s="106">
        <v>162000</v>
      </c>
      <c r="I4" s="2">
        <f t="shared" si="0"/>
        <v>679000</v>
      </c>
    </row>
    <row r="5" spans="1:9" x14ac:dyDescent="0.25">
      <c r="A5" s="100">
        <v>4</v>
      </c>
      <c r="B5" s="77" t="s">
        <v>137</v>
      </c>
      <c r="C5" t="s">
        <v>60</v>
      </c>
      <c r="D5" s="106">
        <v>339000</v>
      </c>
      <c r="E5" s="106">
        <v>85000</v>
      </c>
      <c r="F5" s="129">
        <v>17000</v>
      </c>
      <c r="G5" s="129">
        <v>51000</v>
      </c>
      <c r="H5" s="106">
        <v>162000</v>
      </c>
      <c r="I5" s="2">
        <f t="shared" si="0"/>
        <v>654000</v>
      </c>
    </row>
    <row r="6" spans="1:9" x14ac:dyDescent="0.25">
      <c r="A6" s="100">
        <v>5</v>
      </c>
      <c r="B6" s="77" t="s">
        <v>138</v>
      </c>
      <c r="C6" t="s">
        <v>60</v>
      </c>
      <c r="D6" s="106">
        <v>294000</v>
      </c>
      <c r="E6" s="106">
        <v>85000</v>
      </c>
      <c r="F6" s="129">
        <v>17000</v>
      </c>
      <c r="G6" s="129">
        <v>51000</v>
      </c>
      <c r="H6" s="106">
        <v>162000</v>
      </c>
      <c r="I6" s="2">
        <f t="shared" si="0"/>
        <v>609000</v>
      </c>
    </row>
    <row r="7" spans="1:9" x14ac:dyDescent="0.25">
      <c r="A7" s="100">
        <v>6</v>
      </c>
      <c r="B7" s="77" t="s">
        <v>139</v>
      </c>
      <c r="C7" t="s">
        <v>60</v>
      </c>
      <c r="D7" s="106">
        <v>339000</v>
      </c>
      <c r="E7" s="106">
        <v>85000</v>
      </c>
      <c r="F7" s="129">
        <v>17000</v>
      </c>
      <c r="G7" s="129">
        <v>51000</v>
      </c>
      <c r="H7" s="106">
        <v>162000</v>
      </c>
      <c r="I7" s="2">
        <f t="shared" si="0"/>
        <v>654000</v>
      </c>
    </row>
    <row r="8" spans="1:9" x14ac:dyDescent="0.25">
      <c r="A8" s="100">
        <v>7</v>
      </c>
      <c r="B8" s="77" t="s">
        <v>140</v>
      </c>
      <c r="C8" t="s">
        <v>60</v>
      </c>
      <c r="D8" s="106">
        <v>339000</v>
      </c>
      <c r="E8" s="106">
        <v>85000</v>
      </c>
      <c r="F8" s="129">
        <v>17000</v>
      </c>
      <c r="G8" s="129">
        <v>51000</v>
      </c>
      <c r="H8" s="106">
        <v>162000</v>
      </c>
      <c r="I8" s="2">
        <f t="shared" si="0"/>
        <v>654000</v>
      </c>
    </row>
    <row r="9" spans="1:9" x14ac:dyDescent="0.25">
      <c r="A9" s="100">
        <v>8</v>
      </c>
      <c r="B9" s="77" t="s">
        <v>141</v>
      </c>
      <c r="C9" t="s">
        <v>60</v>
      </c>
      <c r="D9" s="106">
        <v>17000</v>
      </c>
      <c r="E9" s="106">
        <v>85000</v>
      </c>
      <c r="F9" s="129">
        <v>17000</v>
      </c>
      <c r="G9" s="129">
        <v>51000</v>
      </c>
      <c r="H9" s="106">
        <v>162000</v>
      </c>
      <c r="I9" s="2">
        <f t="shared" si="0"/>
        <v>332000</v>
      </c>
    </row>
    <row r="10" spans="1:9" x14ac:dyDescent="0.25">
      <c r="A10" s="100">
        <v>9</v>
      </c>
      <c r="B10" s="77" t="s">
        <v>142</v>
      </c>
      <c r="C10" t="s">
        <v>60</v>
      </c>
      <c r="D10" s="106">
        <v>364000</v>
      </c>
      <c r="E10" s="106">
        <v>85000</v>
      </c>
      <c r="F10" s="129">
        <v>17000</v>
      </c>
      <c r="G10" s="129">
        <v>51000</v>
      </c>
      <c r="H10" s="106">
        <v>162000</v>
      </c>
      <c r="I10" s="2">
        <f t="shared" si="0"/>
        <v>679000</v>
      </c>
    </row>
    <row r="11" spans="1:9" x14ac:dyDescent="0.25">
      <c r="A11" s="100">
        <v>10</v>
      </c>
      <c r="B11" s="77" t="s">
        <v>143</v>
      </c>
      <c r="C11" t="s">
        <v>60</v>
      </c>
      <c r="D11" s="106">
        <v>339000</v>
      </c>
      <c r="E11" s="106">
        <v>85000</v>
      </c>
      <c r="F11" s="129">
        <v>17000</v>
      </c>
      <c r="G11" s="129">
        <v>51000</v>
      </c>
      <c r="H11" s="106">
        <v>162000</v>
      </c>
      <c r="I11" s="2">
        <f t="shared" si="0"/>
        <v>654000</v>
      </c>
    </row>
    <row r="12" spans="1:9" x14ac:dyDescent="0.25">
      <c r="A12" s="100">
        <v>11</v>
      </c>
      <c r="B12" s="77" t="s">
        <v>144</v>
      </c>
      <c r="C12" t="s">
        <v>60</v>
      </c>
      <c r="D12" s="106">
        <v>339000</v>
      </c>
      <c r="E12" s="106">
        <v>85000</v>
      </c>
      <c r="F12" s="129">
        <v>17000</v>
      </c>
      <c r="G12" s="129">
        <v>51000</v>
      </c>
      <c r="H12" s="106">
        <v>162000</v>
      </c>
      <c r="I12" s="2">
        <f t="shared" si="0"/>
        <v>654000</v>
      </c>
    </row>
    <row r="13" spans="1:9" x14ac:dyDescent="0.25">
      <c r="A13" s="100">
        <v>12</v>
      </c>
      <c r="B13" s="77" t="s">
        <v>145</v>
      </c>
      <c r="C13" t="s">
        <v>60</v>
      </c>
      <c r="D13" s="106">
        <v>364000</v>
      </c>
      <c r="E13" s="106">
        <v>85000</v>
      </c>
      <c r="F13" s="129">
        <v>17000</v>
      </c>
      <c r="G13" s="129">
        <v>51000</v>
      </c>
      <c r="H13" s="106">
        <v>162000</v>
      </c>
      <c r="I13" s="2">
        <f t="shared" si="0"/>
        <v>679000</v>
      </c>
    </row>
    <row r="14" spans="1:9" x14ac:dyDescent="0.25">
      <c r="A14" s="100">
        <v>13</v>
      </c>
      <c r="B14" s="77" t="s">
        <v>146</v>
      </c>
      <c r="C14" t="s">
        <v>60</v>
      </c>
      <c r="D14" s="106">
        <v>294000</v>
      </c>
      <c r="E14" s="106">
        <v>85000</v>
      </c>
      <c r="F14" s="129">
        <v>17000</v>
      </c>
      <c r="G14" s="129">
        <v>51000</v>
      </c>
      <c r="H14" s="106">
        <v>162000</v>
      </c>
      <c r="I14" s="2">
        <f t="shared" si="0"/>
        <v>609000</v>
      </c>
    </row>
    <row r="15" spans="1:9" x14ac:dyDescent="0.25">
      <c r="A15" s="172">
        <v>14</v>
      </c>
      <c r="B15" s="173" t="s">
        <v>147</v>
      </c>
      <c r="C15" s="174" t="s">
        <v>60</v>
      </c>
      <c r="D15" s="175">
        <v>34000</v>
      </c>
      <c r="E15" s="175">
        <v>0</v>
      </c>
      <c r="F15" s="176">
        <v>0</v>
      </c>
      <c r="G15" s="176">
        <v>0</v>
      </c>
      <c r="H15" s="106">
        <v>162000</v>
      </c>
      <c r="I15" s="2">
        <f t="shared" si="0"/>
        <v>196000</v>
      </c>
    </row>
    <row r="16" spans="1:9" x14ac:dyDescent="0.25">
      <c r="A16" s="100">
        <v>15</v>
      </c>
      <c r="B16" s="77" t="s">
        <v>148</v>
      </c>
      <c r="C16" t="s">
        <v>60</v>
      </c>
      <c r="D16" s="106">
        <v>364000</v>
      </c>
      <c r="E16" s="106">
        <v>85000</v>
      </c>
      <c r="F16" s="129">
        <v>17000</v>
      </c>
      <c r="G16" s="129">
        <v>51000</v>
      </c>
      <c r="H16" s="106">
        <v>162000</v>
      </c>
      <c r="I16" s="2">
        <f t="shared" si="0"/>
        <v>679000</v>
      </c>
    </row>
    <row r="17" spans="1:9" x14ac:dyDescent="0.25">
      <c r="A17" s="100">
        <v>16</v>
      </c>
      <c r="B17" s="77" t="s">
        <v>149</v>
      </c>
      <c r="C17" t="s">
        <v>60</v>
      </c>
      <c r="D17" s="106">
        <v>339000</v>
      </c>
      <c r="E17" s="106">
        <v>85000</v>
      </c>
      <c r="F17" s="129">
        <v>17000</v>
      </c>
      <c r="G17" s="129">
        <v>51000</v>
      </c>
      <c r="H17" s="106">
        <v>162000</v>
      </c>
      <c r="I17" s="2">
        <f t="shared" si="0"/>
        <v>654000</v>
      </c>
    </row>
    <row r="18" spans="1:9" x14ac:dyDescent="0.25">
      <c r="A18" s="100">
        <v>17</v>
      </c>
      <c r="B18" s="77" t="s">
        <v>150</v>
      </c>
      <c r="C18" t="s">
        <v>60</v>
      </c>
      <c r="D18" s="106">
        <v>364000</v>
      </c>
      <c r="E18" s="106">
        <v>85000</v>
      </c>
      <c r="F18" s="129">
        <v>17000</v>
      </c>
      <c r="G18" s="129">
        <v>51000</v>
      </c>
      <c r="H18" s="106">
        <v>162000</v>
      </c>
      <c r="I18" s="2">
        <f t="shared" si="0"/>
        <v>679000</v>
      </c>
    </row>
    <row r="19" spans="1:9" x14ac:dyDescent="0.25">
      <c r="A19" s="100">
        <v>18</v>
      </c>
      <c r="B19" s="77" t="s">
        <v>151</v>
      </c>
      <c r="C19" t="s">
        <v>60</v>
      </c>
      <c r="D19" s="106">
        <v>294000</v>
      </c>
      <c r="E19" s="106">
        <v>85000</v>
      </c>
      <c r="F19" s="129">
        <v>17000</v>
      </c>
      <c r="G19" s="129">
        <v>51000</v>
      </c>
      <c r="H19" s="106">
        <v>162000</v>
      </c>
      <c r="I19" s="2">
        <f t="shared" si="0"/>
        <v>609000</v>
      </c>
    </row>
    <row r="20" spans="1:9" x14ac:dyDescent="0.25">
      <c r="A20" s="100">
        <v>19</v>
      </c>
      <c r="B20" s="77" t="s">
        <v>152</v>
      </c>
      <c r="C20" t="s">
        <v>60</v>
      </c>
      <c r="D20" s="106">
        <v>339000</v>
      </c>
      <c r="E20" s="106">
        <v>85000</v>
      </c>
      <c r="F20" s="129">
        <v>17000</v>
      </c>
      <c r="G20" s="129">
        <v>51000</v>
      </c>
      <c r="H20" s="106">
        <v>162000</v>
      </c>
      <c r="I20" s="2">
        <f t="shared" si="0"/>
        <v>654000</v>
      </c>
    </row>
    <row r="21" spans="1:9" x14ac:dyDescent="0.25">
      <c r="A21" s="100">
        <v>20</v>
      </c>
      <c r="B21" s="77" t="s">
        <v>153</v>
      </c>
      <c r="C21" t="s">
        <v>60</v>
      </c>
      <c r="D21" s="106">
        <v>294000</v>
      </c>
      <c r="E21" s="106">
        <v>85000</v>
      </c>
      <c r="F21" s="129">
        <v>17000</v>
      </c>
      <c r="G21" s="129">
        <v>51000</v>
      </c>
      <c r="H21" s="106">
        <v>162000</v>
      </c>
      <c r="I21" s="2">
        <f t="shared" si="0"/>
        <v>609000</v>
      </c>
    </row>
    <row r="22" spans="1:9" x14ac:dyDescent="0.25">
      <c r="A22" s="100">
        <v>21</v>
      </c>
      <c r="B22" s="77" t="s">
        <v>154</v>
      </c>
      <c r="C22" t="s">
        <v>60</v>
      </c>
      <c r="D22" s="106">
        <v>339000</v>
      </c>
      <c r="E22" s="106">
        <v>85000</v>
      </c>
      <c r="F22" s="129">
        <v>17000</v>
      </c>
      <c r="G22" s="129">
        <v>51000</v>
      </c>
      <c r="H22" s="106">
        <v>162000</v>
      </c>
      <c r="I22" s="2">
        <f t="shared" si="0"/>
        <v>654000</v>
      </c>
    </row>
    <row r="23" spans="1:9" x14ac:dyDescent="0.25">
      <c r="A23" s="100">
        <v>22</v>
      </c>
      <c r="B23" s="77" t="s">
        <v>155</v>
      </c>
      <c r="C23" t="s">
        <v>60</v>
      </c>
      <c r="D23" s="106">
        <v>339000</v>
      </c>
      <c r="E23" s="106">
        <v>85000</v>
      </c>
      <c r="F23" s="129">
        <v>17000</v>
      </c>
      <c r="G23" s="129">
        <v>51000</v>
      </c>
      <c r="H23" s="106">
        <v>162000</v>
      </c>
      <c r="I23" s="2">
        <f t="shared" si="0"/>
        <v>654000</v>
      </c>
    </row>
    <row r="24" spans="1:9" x14ac:dyDescent="0.25">
      <c r="A24" s="100">
        <v>23</v>
      </c>
      <c r="B24" s="77" t="s">
        <v>156</v>
      </c>
      <c r="C24" t="s">
        <v>60</v>
      </c>
      <c r="D24" s="106">
        <v>294000</v>
      </c>
      <c r="E24" s="106">
        <v>85000</v>
      </c>
      <c r="F24" s="129">
        <v>17000</v>
      </c>
      <c r="G24" s="129">
        <v>51000</v>
      </c>
      <c r="H24" s="106">
        <v>162000</v>
      </c>
      <c r="I24" s="2">
        <f t="shared" si="0"/>
        <v>609000</v>
      </c>
    </row>
    <row r="25" spans="1:9" x14ac:dyDescent="0.25">
      <c r="A25" s="100">
        <v>24</v>
      </c>
      <c r="B25" s="77" t="s">
        <v>157</v>
      </c>
      <c r="C25" t="s">
        <v>60</v>
      </c>
      <c r="D25" s="106">
        <v>339000</v>
      </c>
      <c r="E25" s="106">
        <v>85000</v>
      </c>
      <c r="F25" s="129">
        <v>17000</v>
      </c>
      <c r="G25" s="129">
        <v>51000</v>
      </c>
      <c r="H25" s="106">
        <v>162000</v>
      </c>
      <c r="I25" s="2">
        <f t="shared" si="0"/>
        <v>654000</v>
      </c>
    </row>
    <row r="26" spans="1:9" x14ac:dyDescent="0.25">
      <c r="A26" s="100">
        <v>25</v>
      </c>
      <c r="B26" s="77" t="s">
        <v>158</v>
      </c>
      <c r="C26" t="s">
        <v>60</v>
      </c>
      <c r="D26" s="106">
        <v>364000</v>
      </c>
      <c r="E26" s="106">
        <v>85000</v>
      </c>
      <c r="F26" s="129">
        <v>17000</v>
      </c>
      <c r="G26" s="129">
        <v>51000</v>
      </c>
      <c r="H26" s="106">
        <v>162000</v>
      </c>
      <c r="I26" s="2">
        <f t="shared" si="0"/>
        <v>679000</v>
      </c>
    </row>
    <row r="27" spans="1:9" x14ac:dyDescent="0.25">
      <c r="A27" s="100">
        <v>26</v>
      </c>
      <c r="B27" s="77" t="s">
        <v>159</v>
      </c>
      <c r="C27" t="s">
        <v>60</v>
      </c>
      <c r="D27" s="106">
        <v>339000</v>
      </c>
      <c r="E27" s="106">
        <v>85000</v>
      </c>
      <c r="F27" s="129">
        <v>17000</v>
      </c>
      <c r="G27" s="129">
        <v>51000</v>
      </c>
      <c r="H27" s="106">
        <v>162000</v>
      </c>
      <c r="I27" s="2">
        <f t="shared" si="0"/>
        <v>654000</v>
      </c>
    </row>
    <row r="28" spans="1:9" x14ac:dyDescent="0.25">
      <c r="A28" s="100">
        <v>27</v>
      </c>
      <c r="B28" s="77" t="s">
        <v>160</v>
      </c>
      <c r="C28" t="s">
        <v>60</v>
      </c>
      <c r="D28" s="106">
        <v>339000</v>
      </c>
      <c r="E28" s="106">
        <v>85000</v>
      </c>
      <c r="F28" s="129">
        <v>17000</v>
      </c>
      <c r="G28" s="129">
        <v>51000</v>
      </c>
      <c r="H28" s="106">
        <v>192600</v>
      </c>
      <c r="I28" s="2">
        <f t="shared" si="0"/>
        <v>684600</v>
      </c>
    </row>
    <row r="29" spans="1:9" x14ac:dyDescent="0.25">
      <c r="A29" s="100">
        <v>28</v>
      </c>
      <c r="B29" s="77" t="s">
        <v>161</v>
      </c>
      <c r="C29" t="s">
        <v>60</v>
      </c>
      <c r="D29" s="106">
        <v>418400</v>
      </c>
      <c r="E29" s="106">
        <v>102000</v>
      </c>
      <c r="F29" s="129">
        <v>20400</v>
      </c>
      <c r="G29" s="129">
        <v>61200</v>
      </c>
      <c r="H29" s="106">
        <v>162000</v>
      </c>
      <c r="I29" s="2">
        <f t="shared" si="0"/>
        <v>764000</v>
      </c>
    </row>
    <row r="30" spans="1:9" x14ac:dyDescent="0.25">
      <c r="A30" s="100">
        <v>29</v>
      </c>
      <c r="B30" s="77" t="s">
        <v>162</v>
      </c>
      <c r="C30" t="s">
        <v>60</v>
      </c>
      <c r="D30" s="106">
        <v>339000</v>
      </c>
      <c r="E30" s="106">
        <v>85000</v>
      </c>
      <c r="F30" s="129">
        <v>17000</v>
      </c>
      <c r="G30" s="129">
        <v>51000</v>
      </c>
      <c r="H30" s="106">
        <v>162000</v>
      </c>
      <c r="I30" s="2">
        <f t="shared" si="0"/>
        <v>654000</v>
      </c>
    </row>
    <row r="31" spans="1:9" x14ac:dyDescent="0.25">
      <c r="A31" s="100">
        <v>30</v>
      </c>
      <c r="B31" s="77" t="s">
        <v>163</v>
      </c>
      <c r="C31" t="s">
        <v>60</v>
      </c>
      <c r="D31" s="106">
        <v>339000</v>
      </c>
      <c r="E31" s="106">
        <v>85000</v>
      </c>
      <c r="F31" s="129">
        <v>17000</v>
      </c>
      <c r="G31" s="129">
        <v>51000</v>
      </c>
      <c r="H31" s="106">
        <v>162000</v>
      </c>
      <c r="I31" s="2">
        <f t="shared" si="0"/>
        <v>654000</v>
      </c>
    </row>
    <row r="32" spans="1:9" x14ac:dyDescent="0.25">
      <c r="A32" s="100">
        <v>31</v>
      </c>
      <c r="B32" s="77" t="s">
        <v>164</v>
      </c>
      <c r="C32" t="s">
        <v>60</v>
      </c>
      <c r="D32" s="106">
        <v>339000</v>
      </c>
      <c r="E32" s="106">
        <v>85000</v>
      </c>
      <c r="F32" s="129">
        <v>17000</v>
      </c>
      <c r="G32" s="129">
        <v>51000</v>
      </c>
      <c r="H32" s="106">
        <v>162000</v>
      </c>
      <c r="I32" s="2">
        <f t="shared" si="0"/>
        <v>654000</v>
      </c>
    </row>
    <row r="33" spans="1:9" x14ac:dyDescent="0.25">
      <c r="A33" s="100">
        <v>32</v>
      </c>
      <c r="B33" s="77" t="s">
        <v>165</v>
      </c>
      <c r="C33" t="s">
        <v>60</v>
      </c>
      <c r="D33" s="106">
        <v>364000</v>
      </c>
      <c r="E33" s="106">
        <v>85000</v>
      </c>
      <c r="F33" s="129">
        <v>17000</v>
      </c>
      <c r="G33" s="129">
        <v>51000</v>
      </c>
      <c r="H33" s="106">
        <v>162000</v>
      </c>
      <c r="I33" s="2">
        <f t="shared" si="0"/>
        <v>679000</v>
      </c>
    </row>
    <row r="34" spans="1:9" x14ac:dyDescent="0.25">
      <c r="A34" s="100">
        <v>33</v>
      </c>
      <c r="B34" s="77" t="s">
        <v>166</v>
      </c>
      <c r="C34" t="s">
        <v>60</v>
      </c>
      <c r="D34" s="106">
        <v>339000</v>
      </c>
      <c r="E34" s="106">
        <v>102000</v>
      </c>
      <c r="F34" s="129">
        <v>17000</v>
      </c>
      <c r="G34" s="129">
        <v>51000</v>
      </c>
      <c r="H34" s="106">
        <v>162000</v>
      </c>
      <c r="I34" s="2">
        <f t="shared" si="0"/>
        <v>671000</v>
      </c>
    </row>
    <row r="35" spans="1:9" x14ac:dyDescent="0.25">
      <c r="A35" s="100">
        <v>34</v>
      </c>
      <c r="B35" s="77" t="s">
        <v>167</v>
      </c>
      <c r="C35" t="s">
        <v>60</v>
      </c>
      <c r="D35" s="106">
        <v>294000</v>
      </c>
      <c r="E35" s="106">
        <v>85000</v>
      </c>
      <c r="F35" s="129">
        <v>17000</v>
      </c>
      <c r="G35" s="129">
        <v>51000</v>
      </c>
      <c r="H35" s="106">
        <v>162000</v>
      </c>
      <c r="I35" s="2">
        <f t="shared" si="0"/>
        <v>609000</v>
      </c>
    </row>
    <row r="36" spans="1:9" x14ac:dyDescent="0.25">
      <c r="A36" s="100">
        <v>35</v>
      </c>
      <c r="B36" s="77" t="s">
        <v>168</v>
      </c>
      <c r="C36" t="s">
        <v>60</v>
      </c>
      <c r="D36" s="106">
        <v>364000</v>
      </c>
      <c r="E36" s="106">
        <v>85000</v>
      </c>
      <c r="F36" s="129">
        <v>17000</v>
      </c>
      <c r="G36" s="129">
        <v>51000</v>
      </c>
      <c r="H36" s="106">
        <v>162000</v>
      </c>
      <c r="I36" s="2">
        <f t="shared" si="0"/>
        <v>679000</v>
      </c>
    </row>
    <row r="37" spans="1:9" x14ac:dyDescent="0.25">
      <c r="A37" s="100">
        <v>36</v>
      </c>
      <c r="B37" s="77" t="s">
        <v>169</v>
      </c>
      <c r="C37" t="s">
        <v>60</v>
      </c>
      <c r="D37" s="106">
        <v>339000</v>
      </c>
      <c r="E37" s="106">
        <v>85000</v>
      </c>
      <c r="F37" s="129">
        <v>17000</v>
      </c>
      <c r="G37" s="129">
        <v>51000</v>
      </c>
      <c r="H37" s="106">
        <v>162000</v>
      </c>
      <c r="I37" s="2">
        <f t="shared" si="0"/>
        <v>654000</v>
      </c>
    </row>
    <row r="38" spans="1:9" x14ac:dyDescent="0.25">
      <c r="A38" s="172">
        <v>37</v>
      </c>
      <c r="B38" s="173" t="s">
        <v>170</v>
      </c>
      <c r="C38" s="174" t="s">
        <v>60</v>
      </c>
      <c r="D38" s="175">
        <v>322000</v>
      </c>
      <c r="E38" s="175">
        <v>0</v>
      </c>
      <c r="F38" s="176">
        <v>0</v>
      </c>
      <c r="G38" s="176">
        <v>0</v>
      </c>
      <c r="H38" s="106">
        <v>162000</v>
      </c>
      <c r="I38" s="2">
        <f t="shared" si="0"/>
        <v>484000</v>
      </c>
    </row>
    <row r="39" spans="1:9" x14ac:dyDescent="0.25">
      <c r="A39" s="100">
        <v>38</v>
      </c>
      <c r="B39" s="77" t="s">
        <v>171</v>
      </c>
      <c r="C39" t="s">
        <v>60</v>
      </c>
      <c r="D39" s="106">
        <v>294000</v>
      </c>
      <c r="E39" s="106">
        <v>85000</v>
      </c>
      <c r="F39" s="129">
        <v>17000</v>
      </c>
      <c r="G39" s="129">
        <v>51000</v>
      </c>
      <c r="H39" s="106">
        <v>162000</v>
      </c>
      <c r="I39" s="2">
        <f t="shared" si="0"/>
        <v>609000</v>
      </c>
    </row>
    <row r="40" spans="1:9" x14ac:dyDescent="0.25">
      <c r="A40" s="100">
        <v>39</v>
      </c>
      <c r="B40" s="77" t="s">
        <v>172</v>
      </c>
      <c r="C40" t="s">
        <v>60</v>
      </c>
      <c r="D40" s="106">
        <v>339000</v>
      </c>
      <c r="E40" s="106">
        <v>85000</v>
      </c>
      <c r="F40" s="129">
        <v>17000</v>
      </c>
      <c r="G40" s="129">
        <v>51000</v>
      </c>
      <c r="H40" s="106">
        <v>162000</v>
      </c>
      <c r="I40" s="2">
        <f t="shared" si="0"/>
        <v>654000</v>
      </c>
    </row>
    <row r="41" spans="1:9" x14ac:dyDescent="0.25">
      <c r="A41" s="100">
        <v>40</v>
      </c>
      <c r="B41" s="77" t="s">
        <v>173</v>
      </c>
      <c r="C41" t="s">
        <v>60</v>
      </c>
      <c r="D41" s="106">
        <v>339000</v>
      </c>
      <c r="E41" s="106">
        <v>85000</v>
      </c>
      <c r="F41" s="129">
        <v>17000</v>
      </c>
      <c r="G41" s="129">
        <v>51000</v>
      </c>
      <c r="H41" s="106">
        <v>162000</v>
      </c>
      <c r="I41" s="2">
        <f t="shared" si="0"/>
        <v>654000</v>
      </c>
    </row>
    <row r="42" spans="1:9" x14ac:dyDescent="0.25">
      <c r="A42" s="100">
        <v>41</v>
      </c>
      <c r="B42" s="77" t="s">
        <v>174</v>
      </c>
      <c r="C42" t="s">
        <v>60</v>
      </c>
      <c r="D42" s="106">
        <v>294000</v>
      </c>
      <c r="E42" s="106">
        <v>85000</v>
      </c>
      <c r="F42" s="129">
        <v>17000</v>
      </c>
      <c r="G42" s="129">
        <v>51000</v>
      </c>
      <c r="H42" s="106">
        <v>162000</v>
      </c>
      <c r="I42" s="2">
        <f t="shared" si="0"/>
        <v>609000</v>
      </c>
    </row>
    <row r="43" spans="1:9" x14ac:dyDescent="0.25">
      <c r="A43" s="100">
        <v>42</v>
      </c>
      <c r="B43" s="77" t="s">
        <v>175</v>
      </c>
      <c r="C43" t="s">
        <v>60</v>
      </c>
      <c r="D43" s="106">
        <v>339000</v>
      </c>
      <c r="E43" s="106">
        <v>85000</v>
      </c>
      <c r="F43" s="129">
        <v>17000</v>
      </c>
      <c r="G43" s="129">
        <v>51000</v>
      </c>
      <c r="H43" s="106">
        <v>162000</v>
      </c>
      <c r="I43" s="2">
        <f t="shared" si="0"/>
        <v>654000</v>
      </c>
    </row>
    <row r="44" spans="1:9" x14ac:dyDescent="0.25">
      <c r="A44" s="100">
        <v>43</v>
      </c>
      <c r="B44" s="77" t="s">
        <v>176</v>
      </c>
      <c r="C44" t="s">
        <v>60</v>
      </c>
      <c r="D44" s="106">
        <v>319000</v>
      </c>
      <c r="E44" s="106">
        <v>85000</v>
      </c>
      <c r="F44" s="129">
        <v>17000</v>
      </c>
      <c r="G44" s="129">
        <v>51000</v>
      </c>
      <c r="H44" s="106">
        <v>162000</v>
      </c>
      <c r="I44" s="2">
        <f t="shared" si="0"/>
        <v>634000</v>
      </c>
    </row>
    <row r="45" spans="1:9" x14ac:dyDescent="0.25">
      <c r="A45" s="100">
        <v>44</v>
      </c>
      <c r="B45" s="77" t="s">
        <v>177</v>
      </c>
      <c r="C45" t="s">
        <v>60</v>
      </c>
      <c r="D45" s="106">
        <v>339000</v>
      </c>
      <c r="E45" s="106">
        <v>85000</v>
      </c>
      <c r="F45" s="129">
        <v>17000</v>
      </c>
      <c r="G45" s="129">
        <v>51000</v>
      </c>
      <c r="H45" s="106">
        <v>162000</v>
      </c>
      <c r="I45" s="2">
        <f t="shared" si="0"/>
        <v>654000</v>
      </c>
    </row>
    <row r="46" spans="1:9" x14ac:dyDescent="0.25">
      <c r="A46" s="100">
        <v>45</v>
      </c>
      <c r="B46" s="77" t="s">
        <v>178</v>
      </c>
      <c r="C46" t="s">
        <v>60</v>
      </c>
      <c r="D46" s="106">
        <v>339000</v>
      </c>
      <c r="E46" s="106">
        <v>85000</v>
      </c>
      <c r="F46" s="129">
        <v>17000</v>
      </c>
      <c r="G46" s="129">
        <v>51000</v>
      </c>
      <c r="H46" s="106">
        <v>162000</v>
      </c>
      <c r="I46" s="2">
        <f t="shared" si="0"/>
        <v>654000</v>
      </c>
    </row>
    <row r="47" spans="1:9" x14ac:dyDescent="0.25">
      <c r="A47" s="100">
        <v>46</v>
      </c>
      <c r="B47" s="77" t="s">
        <v>179</v>
      </c>
      <c r="C47" t="s">
        <v>60</v>
      </c>
      <c r="D47" s="106">
        <v>364000</v>
      </c>
      <c r="E47" s="106">
        <v>85000</v>
      </c>
      <c r="F47" s="129">
        <v>17000</v>
      </c>
      <c r="G47" s="129">
        <v>34000</v>
      </c>
      <c r="H47" s="106">
        <v>162000</v>
      </c>
      <c r="I47" s="2">
        <f t="shared" si="0"/>
        <v>662000</v>
      </c>
    </row>
    <row r="48" spans="1:9" x14ac:dyDescent="0.25">
      <c r="A48" s="100">
        <v>47</v>
      </c>
      <c r="B48" s="77" t="s">
        <v>180</v>
      </c>
      <c r="C48" t="s">
        <v>60</v>
      </c>
      <c r="D48" s="106">
        <v>339000</v>
      </c>
      <c r="E48" s="106">
        <v>85000</v>
      </c>
      <c r="F48" s="129">
        <v>17000</v>
      </c>
      <c r="G48" s="129">
        <v>51000</v>
      </c>
      <c r="H48" s="106">
        <v>162000</v>
      </c>
      <c r="I48" s="2">
        <f t="shared" si="0"/>
        <v>654000</v>
      </c>
    </row>
    <row r="49" spans="1:9" x14ac:dyDescent="0.25">
      <c r="A49" s="100">
        <v>48</v>
      </c>
      <c r="B49" s="77" t="s">
        <v>181</v>
      </c>
      <c r="C49" t="s">
        <v>60</v>
      </c>
      <c r="D49" s="106">
        <v>339000</v>
      </c>
      <c r="E49" s="106">
        <v>85000</v>
      </c>
      <c r="F49" s="129">
        <v>17000</v>
      </c>
      <c r="G49" s="129">
        <v>51000</v>
      </c>
      <c r="H49" s="106">
        <v>162000</v>
      </c>
      <c r="I49" s="2">
        <f t="shared" si="0"/>
        <v>654000</v>
      </c>
    </row>
    <row r="50" spans="1:9" x14ac:dyDescent="0.25">
      <c r="A50" s="100">
        <v>49</v>
      </c>
      <c r="B50" s="77" t="s">
        <v>182</v>
      </c>
      <c r="C50" t="s">
        <v>60</v>
      </c>
      <c r="D50" s="106">
        <v>339000</v>
      </c>
      <c r="E50" s="106">
        <v>85000</v>
      </c>
      <c r="F50" s="129">
        <v>17000</v>
      </c>
      <c r="G50" s="129">
        <v>51000</v>
      </c>
      <c r="H50" s="106">
        <v>162000</v>
      </c>
      <c r="I50" s="2">
        <f t="shared" si="0"/>
        <v>654000</v>
      </c>
    </row>
    <row r="51" spans="1:9" x14ac:dyDescent="0.25">
      <c r="A51" s="100">
        <v>50</v>
      </c>
      <c r="B51" s="77" t="s">
        <v>183</v>
      </c>
      <c r="C51" t="s">
        <v>60</v>
      </c>
      <c r="D51" s="106">
        <v>339000</v>
      </c>
      <c r="E51" s="106">
        <v>85000</v>
      </c>
      <c r="F51" s="129">
        <v>17000</v>
      </c>
      <c r="G51" s="129">
        <v>51000</v>
      </c>
      <c r="H51" s="106">
        <v>162000</v>
      </c>
      <c r="I51" s="2">
        <f t="shared" si="0"/>
        <v>654000</v>
      </c>
    </row>
    <row r="52" spans="1:9" x14ac:dyDescent="0.25">
      <c r="A52" s="100">
        <v>51</v>
      </c>
      <c r="B52" s="77" t="s">
        <v>184</v>
      </c>
      <c r="C52" t="s">
        <v>60</v>
      </c>
      <c r="D52" s="106">
        <v>294000</v>
      </c>
      <c r="E52" s="106">
        <v>85000</v>
      </c>
      <c r="F52" s="129">
        <v>17000</v>
      </c>
      <c r="G52" s="129">
        <v>51000</v>
      </c>
      <c r="H52" s="106">
        <v>162000</v>
      </c>
      <c r="I52" s="2">
        <f t="shared" si="0"/>
        <v>609000</v>
      </c>
    </row>
    <row r="53" spans="1:9" x14ac:dyDescent="0.25">
      <c r="A53" s="100">
        <v>52</v>
      </c>
      <c r="B53" s="77" t="s">
        <v>185</v>
      </c>
      <c r="C53" t="s">
        <v>60</v>
      </c>
      <c r="D53" s="106">
        <v>279000</v>
      </c>
      <c r="E53" s="106">
        <v>85000</v>
      </c>
      <c r="F53" s="129">
        <v>17000</v>
      </c>
      <c r="G53" s="129">
        <v>51000</v>
      </c>
      <c r="H53" s="106">
        <v>162000</v>
      </c>
      <c r="I53" s="2">
        <f t="shared" si="0"/>
        <v>594000</v>
      </c>
    </row>
    <row r="54" spans="1:9" x14ac:dyDescent="0.25">
      <c r="A54" s="100">
        <v>53</v>
      </c>
      <c r="B54" s="77" t="s">
        <v>186</v>
      </c>
      <c r="C54" t="s">
        <v>60</v>
      </c>
      <c r="D54" s="106">
        <v>339000</v>
      </c>
      <c r="E54" s="106">
        <v>85000</v>
      </c>
      <c r="F54" s="129">
        <v>17000</v>
      </c>
      <c r="G54" s="129">
        <v>51000</v>
      </c>
      <c r="H54" s="106">
        <v>162000</v>
      </c>
      <c r="I54" s="2">
        <f t="shared" si="0"/>
        <v>654000</v>
      </c>
    </row>
    <row r="55" spans="1:9" x14ac:dyDescent="0.25">
      <c r="A55" s="100">
        <v>54</v>
      </c>
      <c r="B55" s="77" t="s">
        <v>187</v>
      </c>
      <c r="C55" t="s">
        <v>60</v>
      </c>
      <c r="D55" s="106">
        <v>364000</v>
      </c>
      <c r="E55" s="106">
        <v>85000</v>
      </c>
      <c r="F55" s="129">
        <v>17000</v>
      </c>
      <c r="G55" s="129">
        <v>68000</v>
      </c>
      <c r="H55" s="106">
        <v>162000</v>
      </c>
      <c r="I55" s="2">
        <f t="shared" si="0"/>
        <v>696000</v>
      </c>
    </row>
    <row r="56" spans="1:9" x14ac:dyDescent="0.25">
      <c r="A56" s="100">
        <v>55</v>
      </c>
      <c r="B56" s="77" t="s">
        <v>188</v>
      </c>
      <c r="C56" t="s">
        <v>60</v>
      </c>
      <c r="D56" s="106">
        <v>294000</v>
      </c>
      <c r="E56" s="106">
        <v>85000</v>
      </c>
      <c r="F56" s="129">
        <v>17000</v>
      </c>
      <c r="G56" s="129">
        <v>51000</v>
      </c>
      <c r="H56" s="106">
        <v>162000</v>
      </c>
      <c r="I56" s="2">
        <f t="shared" si="0"/>
        <v>609000</v>
      </c>
    </row>
    <row r="57" spans="1:9" x14ac:dyDescent="0.25">
      <c r="A57" s="100">
        <v>56</v>
      </c>
      <c r="B57" s="77" t="s">
        <v>189</v>
      </c>
      <c r="C57" t="s">
        <v>60</v>
      </c>
      <c r="D57" s="106">
        <v>364000</v>
      </c>
      <c r="E57" s="106">
        <v>85000</v>
      </c>
      <c r="F57" s="129">
        <v>17000</v>
      </c>
      <c r="G57" s="129">
        <v>51000</v>
      </c>
      <c r="H57" s="106">
        <v>162000</v>
      </c>
      <c r="I57" s="2">
        <f t="shared" si="0"/>
        <v>679000</v>
      </c>
    </row>
    <row r="58" spans="1:9" x14ac:dyDescent="0.25">
      <c r="A58" s="100">
        <v>57</v>
      </c>
      <c r="B58" s="77" t="s">
        <v>190</v>
      </c>
      <c r="C58" t="s">
        <v>60</v>
      </c>
      <c r="D58" s="106">
        <v>364000</v>
      </c>
      <c r="E58" s="106">
        <v>85000</v>
      </c>
      <c r="F58" s="129">
        <v>17000</v>
      </c>
      <c r="G58" s="129">
        <v>51000</v>
      </c>
      <c r="H58" s="106">
        <v>162000</v>
      </c>
      <c r="I58" s="2">
        <f t="shared" si="0"/>
        <v>679000</v>
      </c>
    </row>
    <row r="59" spans="1:9" x14ac:dyDescent="0.25">
      <c r="A59" s="100">
        <v>58</v>
      </c>
      <c r="B59" s="77" t="s">
        <v>191</v>
      </c>
      <c r="C59" t="s">
        <v>60</v>
      </c>
      <c r="D59" s="106">
        <v>364000</v>
      </c>
      <c r="E59" s="106">
        <v>85000</v>
      </c>
      <c r="F59" s="129">
        <v>17000</v>
      </c>
      <c r="G59" s="129">
        <v>51000</v>
      </c>
      <c r="H59" s="106">
        <v>162000</v>
      </c>
      <c r="I59" s="2">
        <f t="shared" si="0"/>
        <v>679000</v>
      </c>
    </row>
    <row r="60" spans="1:9" x14ac:dyDescent="0.25">
      <c r="A60" s="100">
        <v>59</v>
      </c>
      <c r="B60" s="77" t="s">
        <v>192</v>
      </c>
      <c r="C60" t="s">
        <v>60</v>
      </c>
      <c r="D60" s="106">
        <v>339000</v>
      </c>
      <c r="E60" s="106">
        <v>85000</v>
      </c>
      <c r="F60" s="129">
        <v>17000</v>
      </c>
      <c r="G60" s="129">
        <v>51000</v>
      </c>
      <c r="H60" s="106">
        <v>162000</v>
      </c>
      <c r="I60" s="2">
        <f t="shared" si="0"/>
        <v>654000</v>
      </c>
    </row>
    <row r="61" spans="1:9" x14ac:dyDescent="0.25">
      <c r="A61" s="100">
        <v>60</v>
      </c>
      <c r="B61" s="77" t="s">
        <v>193</v>
      </c>
      <c r="C61" t="s">
        <v>60</v>
      </c>
      <c r="D61" s="106">
        <v>294000</v>
      </c>
      <c r="E61" s="106">
        <v>85000</v>
      </c>
      <c r="F61" s="129">
        <v>17000</v>
      </c>
      <c r="G61" s="129">
        <v>51000</v>
      </c>
      <c r="H61" s="106">
        <v>162000</v>
      </c>
      <c r="I61" s="2">
        <f t="shared" si="0"/>
        <v>609000</v>
      </c>
    </row>
    <row r="62" spans="1:9" x14ac:dyDescent="0.25">
      <c r="A62" s="100">
        <v>61</v>
      </c>
      <c r="B62" s="77" t="s">
        <v>194</v>
      </c>
      <c r="C62" t="s">
        <v>60</v>
      </c>
      <c r="D62" s="106">
        <v>294000</v>
      </c>
      <c r="E62" s="106">
        <v>85000</v>
      </c>
      <c r="F62" s="129">
        <v>17000</v>
      </c>
      <c r="G62" s="129">
        <v>51000</v>
      </c>
      <c r="H62" s="106">
        <v>162000</v>
      </c>
      <c r="I62" s="2">
        <f t="shared" si="0"/>
        <v>609000</v>
      </c>
    </row>
    <row r="63" spans="1:9" x14ac:dyDescent="0.25">
      <c r="A63" s="100">
        <v>62</v>
      </c>
      <c r="B63" s="77" t="s">
        <v>195</v>
      </c>
      <c r="C63" t="s">
        <v>60</v>
      </c>
      <c r="D63" s="106">
        <v>294000</v>
      </c>
      <c r="E63" s="106">
        <v>68000</v>
      </c>
      <c r="F63" s="129">
        <v>17000</v>
      </c>
      <c r="G63" s="129">
        <v>51000</v>
      </c>
      <c r="H63" s="106">
        <v>162000</v>
      </c>
      <c r="I63" s="2">
        <f t="shared" si="0"/>
        <v>592000</v>
      </c>
    </row>
    <row r="64" spans="1:9" x14ac:dyDescent="0.25">
      <c r="A64" s="100">
        <v>63</v>
      </c>
      <c r="B64" s="77" t="s">
        <v>196</v>
      </c>
      <c r="C64" t="s">
        <v>60</v>
      </c>
      <c r="D64" s="106">
        <v>339000</v>
      </c>
      <c r="E64" s="106">
        <v>85000</v>
      </c>
      <c r="F64" s="129">
        <v>17000</v>
      </c>
      <c r="G64" s="129">
        <v>51000</v>
      </c>
      <c r="H64" s="106">
        <v>162000</v>
      </c>
      <c r="I64" s="2">
        <f t="shared" si="0"/>
        <v>654000</v>
      </c>
    </row>
    <row r="65" spans="1:9" x14ac:dyDescent="0.25">
      <c r="A65" s="100">
        <v>64</v>
      </c>
      <c r="B65" s="77" t="s">
        <v>197</v>
      </c>
      <c r="C65" t="s">
        <v>60</v>
      </c>
      <c r="D65" s="106">
        <v>339000</v>
      </c>
      <c r="E65" s="106">
        <v>85000</v>
      </c>
      <c r="F65" s="129">
        <v>17000</v>
      </c>
      <c r="G65" s="129">
        <v>51000</v>
      </c>
      <c r="H65" s="106">
        <v>324000</v>
      </c>
      <c r="I65" s="2">
        <f t="shared" si="0"/>
        <v>816000</v>
      </c>
    </row>
    <row r="66" spans="1:9" x14ac:dyDescent="0.25">
      <c r="A66" s="100">
        <v>65</v>
      </c>
      <c r="B66" s="77" t="s">
        <v>198</v>
      </c>
      <c r="C66" t="s">
        <v>60</v>
      </c>
      <c r="D66" s="106">
        <v>319000</v>
      </c>
      <c r="E66" s="106">
        <v>88400</v>
      </c>
      <c r="F66" s="129">
        <v>17000</v>
      </c>
      <c r="G66" s="129">
        <v>51000</v>
      </c>
      <c r="H66" s="106">
        <v>162000</v>
      </c>
      <c r="I66" s="2">
        <f t="shared" si="0"/>
        <v>637400</v>
      </c>
    </row>
    <row r="67" spans="1:9" x14ac:dyDescent="0.25">
      <c r="A67" s="100">
        <v>66</v>
      </c>
      <c r="B67" s="77" t="s">
        <v>199</v>
      </c>
      <c r="C67" t="s">
        <v>60</v>
      </c>
      <c r="D67" s="106">
        <v>339000</v>
      </c>
      <c r="E67" s="106">
        <v>153000</v>
      </c>
      <c r="F67" s="129">
        <v>17000</v>
      </c>
      <c r="G67" s="129">
        <v>34000</v>
      </c>
      <c r="H67" s="106">
        <v>162000</v>
      </c>
      <c r="I67" s="2">
        <f t="shared" ref="I67:I130" si="1">SUM(D67:H67)</f>
        <v>705000</v>
      </c>
    </row>
    <row r="68" spans="1:9" x14ac:dyDescent="0.25">
      <c r="A68" s="100">
        <v>67</v>
      </c>
      <c r="B68" s="77" t="s">
        <v>200</v>
      </c>
      <c r="C68" t="s">
        <v>60</v>
      </c>
      <c r="D68" s="106">
        <v>279000</v>
      </c>
      <c r="E68" s="106">
        <v>17000</v>
      </c>
      <c r="F68" s="129">
        <v>17000</v>
      </c>
      <c r="G68" s="129">
        <v>0</v>
      </c>
      <c r="H68" s="106">
        <v>162000</v>
      </c>
      <c r="I68" s="2">
        <f t="shared" si="1"/>
        <v>475000</v>
      </c>
    </row>
    <row r="69" spans="1:9" x14ac:dyDescent="0.25">
      <c r="A69" s="100">
        <v>68</v>
      </c>
      <c r="B69" s="77" t="s">
        <v>201</v>
      </c>
      <c r="C69" t="s">
        <v>60</v>
      </c>
      <c r="D69" s="106">
        <v>364000</v>
      </c>
      <c r="E69" s="106">
        <v>85000</v>
      </c>
      <c r="F69" s="129">
        <v>17000</v>
      </c>
      <c r="G69" s="129">
        <v>51000</v>
      </c>
      <c r="H69" s="106">
        <v>162000</v>
      </c>
      <c r="I69" s="2">
        <f t="shared" si="1"/>
        <v>679000</v>
      </c>
    </row>
    <row r="70" spans="1:9" x14ac:dyDescent="0.25">
      <c r="A70" s="100">
        <v>69</v>
      </c>
      <c r="B70" s="77" t="s">
        <v>202</v>
      </c>
      <c r="C70" t="s">
        <v>60</v>
      </c>
      <c r="D70" s="106">
        <v>364000</v>
      </c>
      <c r="E70" s="106">
        <v>85000</v>
      </c>
      <c r="F70" s="129">
        <v>17000</v>
      </c>
      <c r="G70" s="129">
        <v>51000</v>
      </c>
      <c r="H70" s="106">
        <v>162000</v>
      </c>
      <c r="I70" s="2">
        <f t="shared" si="1"/>
        <v>679000</v>
      </c>
    </row>
    <row r="71" spans="1:9" x14ac:dyDescent="0.25">
      <c r="A71" s="100">
        <v>70</v>
      </c>
      <c r="B71" s="77" t="s">
        <v>203</v>
      </c>
      <c r="C71" t="s">
        <v>60</v>
      </c>
      <c r="D71" s="106">
        <v>304000</v>
      </c>
      <c r="E71" s="106">
        <v>85000</v>
      </c>
      <c r="F71" s="129">
        <v>17000</v>
      </c>
      <c r="G71" s="129">
        <v>51000</v>
      </c>
      <c r="H71" s="106">
        <v>162000</v>
      </c>
      <c r="I71" s="2">
        <f t="shared" si="1"/>
        <v>619000</v>
      </c>
    </row>
    <row r="72" spans="1:9" x14ac:dyDescent="0.25">
      <c r="A72" s="100">
        <v>71</v>
      </c>
      <c r="B72" s="77" t="s">
        <v>204</v>
      </c>
      <c r="C72" t="s">
        <v>60</v>
      </c>
      <c r="D72" s="106">
        <v>339000</v>
      </c>
      <c r="E72" s="106">
        <v>85000</v>
      </c>
      <c r="F72" s="129">
        <v>17000</v>
      </c>
      <c r="G72" s="129">
        <v>51000</v>
      </c>
      <c r="H72" s="106">
        <v>162000</v>
      </c>
      <c r="I72" s="2">
        <f t="shared" si="1"/>
        <v>654000</v>
      </c>
    </row>
    <row r="73" spans="1:9" x14ac:dyDescent="0.25">
      <c r="A73" s="100">
        <v>72</v>
      </c>
      <c r="B73" s="77" t="s">
        <v>205</v>
      </c>
      <c r="C73" t="s">
        <v>60</v>
      </c>
      <c r="D73" s="106">
        <v>339000</v>
      </c>
      <c r="E73" s="106">
        <v>85000</v>
      </c>
      <c r="F73" s="129">
        <v>17000</v>
      </c>
      <c r="G73" s="129">
        <v>51000</v>
      </c>
      <c r="H73" s="106">
        <v>162000</v>
      </c>
      <c r="I73" s="2">
        <f t="shared" si="1"/>
        <v>654000</v>
      </c>
    </row>
    <row r="74" spans="1:9" x14ac:dyDescent="0.25">
      <c r="A74" s="100">
        <v>73</v>
      </c>
      <c r="B74" s="77" t="s">
        <v>206</v>
      </c>
      <c r="C74" t="s">
        <v>60</v>
      </c>
      <c r="D74" s="106">
        <v>319000</v>
      </c>
      <c r="E74" s="106">
        <v>85000</v>
      </c>
      <c r="F74" s="129">
        <v>17000</v>
      </c>
      <c r="G74" s="129">
        <v>51000</v>
      </c>
      <c r="H74" s="106">
        <v>162000</v>
      </c>
      <c r="I74" s="2">
        <f t="shared" si="1"/>
        <v>634000</v>
      </c>
    </row>
    <row r="75" spans="1:9" x14ac:dyDescent="0.25">
      <c r="A75" s="100">
        <v>74</v>
      </c>
      <c r="B75" s="77" t="s">
        <v>207</v>
      </c>
      <c r="C75" t="s">
        <v>60</v>
      </c>
      <c r="D75" s="106">
        <v>398000</v>
      </c>
      <c r="E75" s="106">
        <v>85000</v>
      </c>
      <c r="F75" s="129">
        <v>17000</v>
      </c>
      <c r="G75" s="129">
        <v>51000</v>
      </c>
      <c r="H75" s="106">
        <v>162000</v>
      </c>
      <c r="I75" s="2">
        <f t="shared" si="1"/>
        <v>713000</v>
      </c>
    </row>
    <row r="76" spans="1:9" x14ac:dyDescent="0.25">
      <c r="A76" s="100">
        <v>75</v>
      </c>
      <c r="B76" s="77" t="s">
        <v>208</v>
      </c>
      <c r="C76" t="s">
        <v>60</v>
      </c>
      <c r="D76" s="106">
        <v>294000</v>
      </c>
      <c r="E76" s="106">
        <v>85000</v>
      </c>
      <c r="F76" s="129">
        <v>17000</v>
      </c>
      <c r="G76" s="129">
        <v>51000</v>
      </c>
      <c r="H76" s="106">
        <v>162000</v>
      </c>
      <c r="I76" s="2">
        <f t="shared" si="1"/>
        <v>609000</v>
      </c>
    </row>
    <row r="77" spans="1:9" x14ac:dyDescent="0.25">
      <c r="A77" s="100">
        <v>76</v>
      </c>
      <c r="B77" s="77" t="s">
        <v>209</v>
      </c>
      <c r="C77" t="s">
        <v>60</v>
      </c>
      <c r="D77" s="106">
        <v>339000</v>
      </c>
      <c r="E77" s="106">
        <v>85000</v>
      </c>
      <c r="F77" s="129">
        <v>17000</v>
      </c>
      <c r="G77" s="129">
        <v>51000</v>
      </c>
      <c r="H77" s="106">
        <v>182700</v>
      </c>
      <c r="I77" s="2">
        <f t="shared" si="1"/>
        <v>674700</v>
      </c>
    </row>
    <row r="78" spans="1:9" x14ac:dyDescent="0.25">
      <c r="A78" s="100">
        <v>77</v>
      </c>
      <c r="B78" s="77" t="s">
        <v>210</v>
      </c>
      <c r="C78" t="s">
        <v>60</v>
      </c>
      <c r="D78" s="106">
        <v>364000</v>
      </c>
      <c r="E78" s="106">
        <v>85000</v>
      </c>
      <c r="F78" s="129">
        <v>17000</v>
      </c>
      <c r="G78" s="129">
        <v>51000</v>
      </c>
      <c r="H78" s="106">
        <v>162000</v>
      </c>
      <c r="I78" s="2">
        <f t="shared" si="1"/>
        <v>679000</v>
      </c>
    </row>
    <row r="79" spans="1:9" x14ac:dyDescent="0.25">
      <c r="A79" s="100">
        <v>78</v>
      </c>
      <c r="B79" s="77" t="s">
        <v>211</v>
      </c>
      <c r="C79" t="s">
        <v>60</v>
      </c>
      <c r="D79" s="106">
        <v>339000</v>
      </c>
      <c r="E79" s="106">
        <v>68000</v>
      </c>
      <c r="F79" s="129">
        <v>19300</v>
      </c>
      <c r="G79" s="129">
        <v>51000</v>
      </c>
      <c r="H79" s="106">
        <v>162000</v>
      </c>
      <c r="I79" s="2">
        <f t="shared" si="1"/>
        <v>639300</v>
      </c>
    </row>
    <row r="80" spans="1:9" x14ac:dyDescent="0.25">
      <c r="A80" s="100">
        <v>79</v>
      </c>
      <c r="B80" s="77" t="s">
        <v>212</v>
      </c>
      <c r="C80" t="s">
        <v>60</v>
      </c>
      <c r="D80" s="106">
        <v>317900</v>
      </c>
      <c r="E80" s="106">
        <v>113500</v>
      </c>
      <c r="F80" s="129">
        <v>17000</v>
      </c>
      <c r="G80" s="129">
        <v>57900</v>
      </c>
      <c r="H80" s="106">
        <v>162000</v>
      </c>
      <c r="I80" s="2">
        <f t="shared" si="1"/>
        <v>668300</v>
      </c>
    </row>
    <row r="81" spans="1:9" x14ac:dyDescent="0.25">
      <c r="A81" s="100">
        <v>80</v>
      </c>
      <c r="B81" s="77" t="s">
        <v>213</v>
      </c>
      <c r="C81" t="s">
        <v>60</v>
      </c>
      <c r="D81" s="106">
        <v>279000</v>
      </c>
      <c r="E81" s="106">
        <v>85000</v>
      </c>
      <c r="F81" s="129">
        <v>17000</v>
      </c>
      <c r="G81" s="129">
        <v>51000</v>
      </c>
      <c r="H81" s="106">
        <v>162000</v>
      </c>
      <c r="I81" s="2">
        <f t="shared" si="1"/>
        <v>594000</v>
      </c>
    </row>
    <row r="82" spans="1:9" x14ac:dyDescent="0.25">
      <c r="A82" s="172">
        <v>81</v>
      </c>
      <c r="B82" s="173" t="s">
        <v>214</v>
      </c>
      <c r="C82" s="174" t="s">
        <v>60</v>
      </c>
      <c r="D82" s="175">
        <v>339000</v>
      </c>
      <c r="E82" s="175">
        <v>85000</v>
      </c>
      <c r="F82" s="176">
        <v>0</v>
      </c>
      <c r="G82" s="176">
        <v>0</v>
      </c>
      <c r="H82" s="106">
        <v>162000</v>
      </c>
      <c r="I82" s="2">
        <f t="shared" si="1"/>
        <v>586000</v>
      </c>
    </row>
    <row r="83" spans="1:9" x14ac:dyDescent="0.25">
      <c r="A83" s="100">
        <v>82</v>
      </c>
      <c r="B83" s="77" t="s">
        <v>215</v>
      </c>
      <c r="C83" t="s">
        <v>60</v>
      </c>
      <c r="D83" s="106">
        <v>319000</v>
      </c>
      <c r="E83" s="106">
        <v>85000</v>
      </c>
      <c r="F83" s="129">
        <v>17000</v>
      </c>
      <c r="G83" s="129">
        <v>51000</v>
      </c>
      <c r="H83" s="106">
        <v>162000</v>
      </c>
      <c r="I83" s="2">
        <f t="shared" si="1"/>
        <v>634000</v>
      </c>
    </row>
    <row r="84" spans="1:9" x14ac:dyDescent="0.25">
      <c r="A84" s="172">
        <v>83</v>
      </c>
      <c r="B84" s="173" t="s">
        <v>216</v>
      </c>
      <c r="C84" s="174" t="s">
        <v>60</v>
      </c>
      <c r="D84" s="175">
        <v>339000</v>
      </c>
      <c r="E84" s="175">
        <v>34000</v>
      </c>
      <c r="F84" s="176">
        <v>0</v>
      </c>
      <c r="G84" s="176">
        <v>0</v>
      </c>
      <c r="H84" s="106">
        <v>162000</v>
      </c>
      <c r="I84" s="2">
        <f t="shared" si="1"/>
        <v>535000</v>
      </c>
    </row>
    <row r="85" spans="1:9" x14ac:dyDescent="0.25">
      <c r="A85" s="100">
        <v>84</v>
      </c>
      <c r="B85" s="77" t="s">
        <v>217</v>
      </c>
      <c r="C85" t="s">
        <v>60</v>
      </c>
      <c r="D85" s="106">
        <v>294000</v>
      </c>
      <c r="E85" s="106">
        <v>85000</v>
      </c>
      <c r="F85" s="129">
        <v>17000</v>
      </c>
      <c r="G85" s="129">
        <v>51000</v>
      </c>
      <c r="H85" s="106">
        <v>162000</v>
      </c>
      <c r="I85" s="2">
        <f t="shared" si="1"/>
        <v>609000</v>
      </c>
    </row>
    <row r="86" spans="1:9" x14ac:dyDescent="0.25">
      <c r="A86" s="100">
        <v>85</v>
      </c>
      <c r="B86" s="77" t="s">
        <v>218</v>
      </c>
      <c r="C86" t="s">
        <v>60</v>
      </c>
      <c r="D86" s="106">
        <v>364000</v>
      </c>
      <c r="E86" s="106">
        <v>85000</v>
      </c>
      <c r="F86" s="129">
        <v>17000</v>
      </c>
      <c r="G86" s="129">
        <v>51000</v>
      </c>
      <c r="H86" s="106">
        <v>162000</v>
      </c>
      <c r="I86" s="2">
        <f t="shared" si="1"/>
        <v>679000</v>
      </c>
    </row>
    <row r="87" spans="1:9" x14ac:dyDescent="0.25">
      <c r="A87" s="100">
        <v>86</v>
      </c>
      <c r="B87" s="77" t="s">
        <v>219</v>
      </c>
      <c r="C87" t="s">
        <v>60</v>
      </c>
      <c r="D87" s="106">
        <v>364000</v>
      </c>
      <c r="E87" s="106">
        <v>85000</v>
      </c>
      <c r="F87" s="129">
        <v>17000</v>
      </c>
      <c r="G87" s="129">
        <v>51000</v>
      </c>
      <c r="H87" s="106">
        <v>162000</v>
      </c>
      <c r="I87" s="2">
        <f t="shared" si="1"/>
        <v>679000</v>
      </c>
    </row>
    <row r="88" spans="1:9" x14ac:dyDescent="0.25">
      <c r="A88" s="100">
        <v>87</v>
      </c>
      <c r="B88" s="77" t="s">
        <v>220</v>
      </c>
      <c r="C88" t="s">
        <v>60</v>
      </c>
      <c r="D88" s="106">
        <v>294000</v>
      </c>
      <c r="E88" s="106">
        <v>85000</v>
      </c>
      <c r="F88" s="129">
        <v>17000</v>
      </c>
      <c r="G88" s="129">
        <v>51000</v>
      </c>
      <c r="H88" s="106">
        <v>324000</v>
      </c>
      <c r="I88" s="2">
        <f t="shared" si="1"/>
        <v>771000</v>
      </c>
    </row>
    <row r="89" spans="1:9" x14ac:dyDescent="0.25">
      <c r="A89" s="100">
        <v>88</v>
      </c>
      <c r="B89" s="77" t="s">
        <v>221</v>
      </c>
      <c r="C89" t="s">
        <v>60</v>
      </c>
      <c r="D89" s="106">
        <v>0</v>
      </c>
      <c r="E89" s="106">
        <v>51000</v>
      </c>
      <c r="F89" s="129">
        <v>17000</v>
      </c>
      <c r="G89" s="129">
        <v>51000</v>
      </c>
      <c r="H89" s="106">
        <v>162000</v>
      </c>
      <c r="I89" s="2">
        <f t="shared" si="1"/>
        <v>281000</v>
      </c>
    </row>
    <row r="90" spans="1:9" x14ac:dyDescent="0.25">
      <c r="A90" s="100">
        <v>89</v>
      </c>
      <c r="B90" s="77" t="s">
        <v>222</v>
      </c>
      <c r="C90" t="s">
        <v>60</v>
      </c>
      <c r="D90" s="106">
        <v>364000</v>
      </c>
      <c r="E90" s="106">
        <v>85000</v>
      </c>
      <c r="F90" s="129">
        <v>17000</v>
      </c>
      <c r="G90" s="129">
        <v>51000</v>
      </c>
      <c r="H90" s="106">
        <v>162000</v>
      </c>
      <c r="I90" s="2">
        <f t="shared" si="1"/>
        <v>679000</v>
      </c>
    </row>
    <row r="91" spans="1:9" x14ac:dyDescent="0.25">
      <c r="A91" s="100">
        <v>90</v>
      </c>
      <c r="B91" s="77" t="s">
        <v>223</v>
      </c>
      <c r="C91" t="s">
        <v>60</v>
      </c>
      <c r="D91" s="106">
        <v>364000</v>
      </c>
      <c r="E91" s="106">
        <v>85000</v>
      </c>
      <c r="F91" s="129">
        <v>17000</v>
      </c>
      <c r="G91" s="129">
        <v>51000</v>
      </c>
      <c r="H91" s="106">
        <v>162000</v>
      </c>
      <c r="I91" s="2">
        <f t="shared" si="1"/>
        <v>679000</v>
      </c>
    </row>
    <row r="92" spans="1:9" x14ac:dyDescent="0.25">
      <c r="A92" s="100">
        <v>91</v>
      </c>
      <c r="B92" s="77" t="s">
        <v>224</v>
      </c>
      <c r="C92" t="s">
        <v>60</v>
      </c>
      <c r="D92" s="106">
        <v>339000</v>
      </c>
      <c r="E92" s="106">
        <v>85000</v>
      </c>
      <c r="F92" s="129">
        <v>17000</v>
      </c>
      <c r="G92" s="129">
        <v>51000</v>
      </c>
      <c r="H92" s="106">
        <v>162000</v>
      </c>
      <c r="I92" s="2">
        <f t="shared" si="1"/>
        <v>654000</v>
      </c>
    </row>
    <row r="93" spans="1:9" x14ac:dyDescent="0.25">
      <c r="A93" s="100">
        <v>92</v>
      </c>
      <c r="B93" s="77" t="s">
        <v>225</v>
      </c>
      <c r="C93" t="s">
        <v>60</v>
      </c>
      <c r="D93" s="106">
        <v>617000</v>
      </c>
      <c r="E93" s="106">
        <v>119000</v>
      </c>
      <c r="F93" s="129">
        <v>17000</v>
      </c>
      <c r="G93" s="129">
        <v>85000</v>
      </c>
      <c r="H93" s="106">
        <v>162000</v>
      </c>
      <c r="I93" s="2">
        <f t="shared" si="1"/>
        <v>1000000</v>
      </c>
    </row>
    <row r="94" spans="1:9" x14ac:dyDescent="0.25">
      <c r="A94" s="100">
        <v>93</v>
      </c>
      <c r="B94" s="77" t="s">
        <v>226</v>
      </c>
      <c r="C94" t="s">
        <v>60</v>
      </c>
      <c r="D94" s="106">
        <v>51000</v>
      </c>
      <c r="E94" s="106">
        <v>51000</v>
      </c>
      <c r="F94" s="129">
        <v>17000</v>
      </c>
      <c r="G94" s="129">
        <v>17000</v>
      </c>
      <c r="H94" s="106">
        <v>162000</v>
      </c>
      <c r="I94" s="2">
        <f t="shared" si="1"/>
        <v>298000</v>
      </c>
    </row>
    <row r="95" spans="1:9" x14ac:dyDescent="0.25">
      <c r="A95" s="100">
        <v>94</v>
      </c>
      <c r="B95" s="77" t="s">
        <v>227</v>
      </c>
      <c r="C95" t="s">
        <v>60</v>
      </c>
      <c r="D95" s="106">
        <v>339000</v>
      </c>
      <c r="E95" s="106">
        <v>85000</v>
      </c>
      <c r="F95" s="129">
        <v>17000</v>
      </c>
      <c r="G95" s="129">
        <v>51000</v>
      </c>
      <c r="H95" s="106">
        <v>162000</v>
      </c>
      <c r="I95" s="2">
        <f t="shared" si="1"/>
        <v>654000</v>
      </c>
    </row>
    <row r="96" spans="1:9" x14ac:dyDescent="0.25">
      <c r="A96" s="100">
        <v>95</v>
      </c>
      <c r="B96" s="77" t="s">
        <v>228</v>
      </c>
      <c r="C96" t="s">
        <v>60</v>
      </c>
      <c r="D96" s="106">
        <v>319000</v>
      </c>
      <c r="E96" s="106">
        <v>85000</v>
      </c>
      <c r="F96" s="129">
        <v>17000</v>
      </c>
      <c r="G96" s="129">
        <v>51000</v>
      </c>
      <c r="H96" s="106">
        <v>162000</v>
      </c>
      <c r="I96" s="2">
        <f t="shared" si="1"/>
        <v>634000</v>
      </c>
    </row>
    <row r="97" spans="1:9" x14ac:dyDescent="0.25">
      <c r="A97" s="100">
        <v>96</v>
      </c>
      <c r="B97" s="77" t="s">
        <v>229</v>
      </c>
      <c r="C97" t="s">
        <v>60</v>
      </c>
      <c r="D97" s="106">
        <v>339000</v>
      </c>
      <c r="E97" s="106">
        <v>85000</v>
      </c>
      <c r="F97" s="129">
        <v>17000</v>
      </c>
      <c r="G97" s="129">
        <v>51000</v>
      </c>
      <c r="H97" s="106">
        <v>162000</v>
      </c>
      <c r="I97" s="2">
        <f t="shared" si="1"/>
        <v>654000</v>
      </c>
    </row>
    <row r="98" spans="1:9" x14ac:dyDescent="0.25">
      <c r="A98" s="100">
        <v>97</v>
      </c>
      <c r="B98" s="77" t="s">
        <v>230</v>
      </c>
      <c r="C98" t="s">
        <v>60</v>
      </c>
      <c r="D98" s="106">
        <v>364000</v>
      </c>
      <c r="E98" s="106">
        <v>85000</v>
      </c>
      <c r="F98" s="129">
        <v>17000</v>
      </c>
      <c r="G98" s="129">
        <v>51000</v>
      </c>
      <c r="H98" s="106">
        <v>162000</v>
      </c>
      <c r="I98" s="2">
        <f t="shared" si="1"/>
        <v>679000</v>
      </c>
    </row>
    <row r="99" spans="1:9" x14ac:dyDescent="0.25">
      <c r="A99" s="100">
        <v>98</v>
      </c>
      <c r="B99" s="77" t="s">
        <v>231</v>
      </c>
      <c r="C99" t="s">
        <v>60</v>
      </c>
      <c r="D99" s="106">
        <v>339000</v>
      </c>
      <c r="E99" s="106">
        <v>85000</v>
      </c>
      <c r="F99" s="129">
        <v>17000</v>
      </c>
      <c r="G99" s="129">
        <v>51000</v>
      </c>
      <c r="H99" s="106">
        <v>162000</v>
      </c>
      <c r="I99" s="2">
        <f t="shared" si="1"/>
        <v>654000</v>
      </c>
    </row>
    <row r="100" spans="1:9" x14ac:dyDescent="0.25">
      <c r="A100" s="100">
        <v>99</v>
      </c>
      <c r="B100" s="77" t="s">
        <v>232</v>
      </c>
      <c r="C100" t="s">
        <v>60</v>
      </c>
      <c r="D100" s="106">
        <v>294000</v>
      </c>
      <c r="E100" s="106">
        <v>85000</v>
      </c>
      <c r="F100" s="129">
        <v>17000</v>
      </c>
      <c r="G100" s="129">
        <v>51000</v>
      </c>
      <c r="H100" s="106">
        <v>162000</v>
      </c>
      <c r="I100" s="2">
        <f t="shared" si="1"/>
        <v>609000</v>
      </c>
    </row>
    <row r="101" spans="1:9" x14ac:dyDescent="0.25">
      <c r="A101" s="100">
        <v>100</v>
      </c>
      <c r="B101" s="77" t="s">
        <v>233</v>
      </c>
      <c r="C101" t="s">
        <v>60</v>
      </c>
      <c r="D101" s="106">
        <v>294000</v>
      </c>
      <c r="E101" s="106">
        <v>85000</v>
      </c>
      <c r="F101" s="129">
        <v>17000</v>
      </c>
      <c r="G101" s="129">
        <v>51000</v>
      </c>
      <c r="H101" s="106">
        <v>162000</v>
      </c>
      <c r="I101" s="2">
        <f t="shared" si="1"/>
        <v>609000</v>
      </c>
    </row>
    <row r="102" spans="1:9" x14ac:dyDescent="0.25">
      <c r="A102" s="100">
        <v>101</v>
      </c>
      <c r="B102" s="77" t="s">
        <v>234</v>
      </c>
      <c r="C102" t="s">
        <v>60</v>
      </c>
      <c r="D102" s="106">
        <v>364000</v>
      </c>
      <c r="E102" s="106">
        <v>85000</v>
      </c>
      <c r="F102" s="129">
        <v>17000</v>
      </c>
      <c r="G102" s="129">
        <v>51000</v>
      </c>
      <c r="H102" s="106">
        <v>162000</v>
      </c>
      <c r="I102" s="2">
        <f t="shared" si="1"/>
        <v>679000</v>
      </c>
    </row>
    <row r="103" spans="1:9" x14ac:dyDescent="0.25">
      <c r="A103" s="100">
        <v>102</v>
      </c>
      <c r="B103" s="77" t="s">
        <v>235</v>
      </c>
      <c r="C103" t="s">
        <v>60</v>
      </c>
      <c r="D103" s="106">
        <v>339000</v>
      </c>
      <c r="E103" s="106">
        <v>85000</v>
      </c>
      <c r="F103" s="129">
        <v>17000</v>
      </c>
      <c r="G103" s="129">
        <v>51000</v>
      </c>
      <c r="H103" s="106">
        <v>162000</v>
      </c>
      <c r="I103" s="2">
        <f t="shared" si="1"/>
        <v>654000</v>
      </c>
    </row>
    <row r="104" spans="1:9" x14ac:dyDescent="0.25">
      <c r="A104" s="100">
        <v>103</v>
      </c>
      <c r="B104" s="77" t="s">
        <v>236</v>
      </c>
      <c r="C104" t="s">
        <v>60</v>
      </c>
      <c r="D104" s="106">
        <v>364000</v>
      </c>
      <c r="E104" s="106">
        <v>85000</v>
      </c>
      <c r="F104" s="129">
        <v>17000</v>
      </c>
      <c r="G104" s="129">
        <v>51000</v>
      </c>
      <c r="H104" s="106">
        <v>162000</v>
      </c>
      <c r="I104" s="2">
        <f t="shared" si="1"/>
        <v>679000</v>
      </c>
    </row>
    <row r="105" spans="1:9" x14ac:dyDescent="0.25">
      <c r="A105" s="100">
        <v>104</v>
      </c>
      <c r="B105" s="77" t="s">
        <v>237</v>
      </c>
      <c r="C105" t="s">
        <v>60</v>
      </c>
      <c r="D105" s="106">
        <v>339000</v>
      </c>
      <c r="E105" s="106">
        <v>85000</v>
      </c>
      <c r="F105" s="129">
        <v>17000</v>
      </c>
      <c r="G105" s="129">
        <v>51000</v>
      </c>
      <c r="H105" s="106">
        <v>162000</v>
      </c>
      <c r="I105" s="2">
        <f t="shared" si="1"/>
        <v>654000</v>
      </c>
    </row>
    <row r="106" spans="1:9" x14ac:dyDescent="0.25">
      <c r="A106" s="100">
        <v>105</v>
      </c>
      <c r="B106" s="77" t="s">
        <v>238</v>
      </c>
      <c r="C106" t="s">
        <v>60</v>
      </c>
      <c r="D106" s="106">
        <v>339000</v>
      </c>
      <c r="E106" s="106">
        <v>85000</v>
      </c>
      <c r="F106" s="129">
        <v>17000</v>
      </c>
      <c r="G106" s="129">
        <v>51000</v>
      </c>
      <c r="H106" s="106">
        <v>162000</v>
      </c>
      <c r="I106" s="2">
        <f t="shared" si="1"/>
        <v>654000</v>
      </c>
    </row>
    <row r="107" spans="1:9" x14ac:dyDescent="0.25">
      <c r="A107" s="100">
        <v>106</v>
      </c>
      <c r="B107" s="77" t="s">
        <v>239</v>
      </c>
      <c r="C107" t="s">
        <v>60</v>
      </c>
      <c r="D107" s="106">
        <v>339000</v>
      </c>
      <c r="E107" s="106">
        <v>85000</v>
      </c>
      <c r="F107" s="129">
        <v>17000</v>
      </c>
      <c r="G107" s="129">
        <v>51000</v>
      </c>
      <c r="H107" s="106">
        <v>162000</v>
      </c>
      <c r="I107" s="2">
        <f t="shared" si="1"/>
        <v>654000</v>
      </c>
    </row>
    <row r="108" spans="1:9" x14ac:dyDescent="0.25">
      <c r="A108" s="100">
        <v>107</v>
      </c>
      <c r="B108" s="77" t="s">
        <v>240</v>
      </c>
      <c r="C108" t="s">
        <v>60</v>
      </c>
      <c r="D108" s="106">
        <v>339000</v>
      </c>
      <c r="E108" s="106">
        <v>85000</v>
      </c>
      <c r="F108" s="129">
        <v>17000</v>
      </c>
      <c r="G108" s="129">
        <v>51000</v>
      </c>
      <c r="H108" s="106">
        <v>162000</v>
      </c>
      <c r="I108" s="2">
        <f t="shared" si="1"/>
        <v>654000</v>
      </c>
    </row>
    <row r="109" spans="1:9" x14ac:dyDescent="0.25">
      <c r="A109" s="100">
        <v>108</v>
      </c>
      <c r="B109" s="77" t="s">
        <v>241</v>
      </c>
      <c r="C109" t="s">
        <v>60</v>
      </c>
      <c r="D109" s="106">
        <v>294000</v>
      </c>
      <c r="E109" s="106">
        <v>85000</v>
      </c>
      <c r="F109" s="129">
        <v>17000</v>
      </c>
      <c r="G109" s="129">
        <v>51000</v>
      </c>
      <c r="H109" s="106">
        <v>162000</v>
      </c>
      <c r="I109" s="2">
        <f t="shared" si="1"/>
        <v>609000</v>
      </c>
    </row>
    <row r="110" spans="1:9" x14ac:dyDescent="0.25">
      <c r="A110" s="100">
        <v>109</v>
      </c>
      <c r="B110" s="77" t="s">
        <v>242</v>
      </c>
      <c r="C110" t="s">
        <v>60</v>
      </c>
      <c r="D110" s="106">
        <v>364000</v>
      </c>
      <c r="E110" s="106">
        <v>85000</v>
      </c>
      <c r="F110" s="129">
        <v>17000</v>
      </c>
      <c r="G110" s="129">
        <v>51000</v>
      </c>
      <c r="H110" s="106">
        <v>162000</v>
      </c>
      <c r="I110" s="2">
        <f t="shared" si="1"/>
        <v>679000</v>
      </c>
    </row>
    <row r="111" spans="1:9" x14ac:dyDescent="0.25">
      <c r="A111" s="100">
        <v>110</v>
      </c>
      <c r="B111" s="77" t="s">
        <v>243</v>
      </c>
      <c r="C111" t="s">
        <v>60</v>
      </c>
      <c r="D111" s="106">
        <v>339000</v>
      </c>
      <c r="E111" s="106">
        <v>85000</v>
      </c>
      <c r="F111" s="129">
        <v>17000</v>
      </c>
      <c r="G111" s="129">
        <v>51000</v>
      </c>
      <c r="H111" s="106">
        <v>162000</v>
      </c>
      <c r="I111" s="2">
        <f t="shared" si="1"/>
        <v>654000</v>
      </c>
    </row>
    <row r="112" spans="1:9" x14ac:dyDescent="0.25">
      <c r="A112" s="100">
        <v>111</v>
      </c>
      <c r="B112" s="77" t="s">
        <v>244</v>
      </c>
      <c r="C112" t="s">
        <v>60</v>
      </c>
      <c r="D112" s="106">
        <v>304000</v>
      </c>
      <c r="E112" s="106">
        <v>85000</v>
      </c>
      <c r="F112" s="129">
        <v>17000</v>
      </c>
      <c r="G112" s="129">
        <v>51000</v>
      </c>
      <c r="H112" s="106">
        <v>162000</v>
      </c>
      <c r="I112" s="2">
        <f t="shared" si="1"/>
        <v>619000</v>
      </c>
    </row>
    <row r="113" spans="1:9" x14ac:dyDescent="0.25">
      <c r="A113" s="100">
        <v>112</v>
      </c>
      <c r="B113" s="77" t="s">
        <v>245</v>
      </c>
      <c r="C113" t="s">
        <v>60</v>
      </c>
      <c r="D113" s="106">
        <v>364000</v>
      </c>
      <c r="E113" s="106">
        <v>85000</v>
      </c>
      <c r="F113" s="129">
        <v>17000</v>
      </c>
      <c r="G113" s="129">
        <v>51000</v>
      </c>
      <c r="H113" s="106">
        <v>220500</v>
      </c>
      <c r="I113" s="2">
        <f t="shared" si="1"/>
        <v>737500</v>
      </c>
    </row>
    <row r="114" spans="1:9" x14ac:dyDescent="0.25">
      <c r="A114" s="100">
        <v>113</v>
      </c>
      <c r="B114" s="77" t="s">
        <v>246</v>
      </c>
      <c r="C114" t="s">
        <v>60</v>
      </c>
      <c r="D114" s="106">
        <v>339000</v>
      </c>
      <c r="E114" s="106">
        <v>85000</v>
      </c>
      <c r="F114" s="129">
        <v>17000</v>
      </c>
      <c r="G114" s="129">
        <v>51000</v>
      </c>
      <c r="H114" s="106">
        <v>162000</v>
      </c>
      <c r="I114" s="2">
        <f t="shared" si="1"/>
        <v>654000</v>
      </c>
    </row>
    <row r="115" spans="1:9" x14ac:dyDescent="0.25">
      <c r="A115" s="100">
        <v>114</v>
      </c>
      <c r="B115" s="77" t="s">
        <v>247</v>
      </c>
      <c r="C115" t="s">
        <v>60</v>
      </c>
      <c r="D115" s="106">
        <v>294000</v>
      </c>
      <c r="E115" s="106">
        <v>85000</v>
      </c>
      <c r="F115" s="129">
        <v>17000</v>
      </c>
      <c r="G115" s="129">
        <v>51000</v>
      </c>
      <c r="H115" s="106">
        <v>162000</v>
      </c>
      <c r="I115" s="2">
        <f t="shared" si="1"/>
        <v>609000</v>
      </c>
    </row>
    <row r="116" spans="1:9" x14ac:dyDescent="0.25">
      <c r="A116" s="100">
        <v>115</v>
      </c>
      <c r="B116" s="77" t="s">
        <v>248</v>
      </c>
      <c r="C116" t="s">
        <v>60</v>
      </c>
      <c r="D116" s="106">
        <v>339000</v>
      </c>
      <c r="E116" s="106">
        <v>85000</v>
      </c>
      <c r="F116" s="129">
        <v>17000</v>
      </c>
      <c r="G116" s="129">
        <v>51000</v>
      </c>
      <c r="H116" s="106">
        <v>177300</v>
      </c>
      <c r="I116" s="2">
        <f t="shared" si="1"/>
        <v>669300</v>
      </c>
    </row>
    <row r="117" spans="1:9" x14ac:dyDescent="0.25">
      <c r="A117" s="100">
        <v>116</v>
      </c>
      <c r="B117" s="77" t="s">
        <v>249</v>
      </c>
      <c r="C117" t="s">
        <v>60</v>
      </c>
      <c r="D117" s="106">
        <v>339000</v>
      </c>
      <c r="E117" s="106">
        <v>85000</v>
      </c>
      <c r="F117" s="129">
        <v>17000</v>
      </c>
      <c r="G117" s="129">
        <v>51000</v>
      </c>
      <c r="H117" s="106">
        <v>162000</v>
      </c>
      <c r="I117" s="2">
        <f t="shared" si="1"/>
        <v>654000</v>
      </c>
    </row>
    <row r="118" spans="1:9" x14ac:dyDescent="0.25">
      <c r="A118" s="100">
        <v>117</v>
      </c>
      <c r="B118" s="77" t="s">
        <v>250</v>
      </c>
      <c r="C118" t="s">
        <v>60</v>
      </c>
      <c r="D118" s="106">
        <v>263000</v>
      </c>
      <c r="E118" s="106">
        <v>85000</v>
      </c>
      <c r="F118" s="129">
        <v>17000</v>
      </c>
      <c r="G118" s="129">
        <v>51000</v>
      </c>
      <c r="H118" s="106">
        <v>162000</v>
      </c>
      <c r="I118" s="2">
        <f t="shared" si="1"/>
        <v>578000</v>
      </c>
    </row>
    <row r="119" spans="1:9" x14ac:dyDescent="0.25">
      <c r="A119" s="100">
        <v>118</v>
      </c>
      <c r="B119" s="77" t="s">
        <v>251</v>
      </c>
      <c r="C119" t="s">
        <v>60</v>
      </c>
      <c r="D119" s="106">
        <v>417500</v>
      </c>
      <c r="E119" s="106">
        <v>117500</v>
      </c>
      <c r="F119" s="129">
        <v>23500</v>
      </c>
      <c r="G119" s="129">
        <v>70500</v>
      </c>
      <c r="H119" s="106">
        <v>162000</v>
      </c>
      <c r="I119" s="2">
        <f t="shared" si="1"/>
        <v>791000</v>
      </c>
    </row>
    <row r="120" spans="1:9" x14ac:dyDescent="0.25">
      <c r="A120" s="100">
        <v>119</v>
      </c>
      <c r="B120" s="77" t="s">
        <v>252</v>
      </c>
      <c r="C120" t="s">
        <v>60</v>
      </c>
      <c r="D120" s="106">
        <v>339000</v>
      </c>
      <c r="E120" s="106">
        <v>85000</v>
      </c>
      <c r="F120" s="129">
        <v>17000</v>
      </c>
      <c r="G120" s="129">
        <v>51000</v>
      </c>
      <c r="H120" s="106">
        <v>162000</v>
      </c>
      <c r="I120" s="2">
        <f t="shared" si="1"/>
        <v>654000</v>
      </c>
    </row>
    <row r="121" spans="1:9" x14ac:dyDescent="0.25">
      <c r="A121" s="100">
        <v>120</v>
      </c>
      <c r="B121" s="77" t="s">
        <v>253</v>
      </c>
      <c r="C121" t="s">
        <v>60</v>
      </c>
      <c r="D121" s="106">
        <v>364000</v>
      </c>
      <c r="E121" s="106">
        <v>85000</v>
      </c>
      <c r="F121" s="129">
        <v>17000</v>
      </c>
      <c r="G121" s="129">
        <v>51000</v>
      </c>
      <c r="H121" s="106">
        <v>123500</v>
      </c>
      <c r="I121" s="2">
        <f t="shared" si="1"/>
        <v>640500</v>
      </c>
    </row>
    <row r="122" spans="1:9" x14ac:dyDescent="0.25">
      <c r="A122" s="100">
        <v>121</v>
      </c>
      <c r="B122" s="77" t="s">
        <v>254</v>
      </c>
      <c r="C122" t="s">
        <v>60</v>
      </c>
      <c r="D122" s="106">
        <v>380200</v>
      </c>
      <c r="E122" s="106">
        <v>90100</v>
      </c>
      <c r="F122" s="129">
        <v>18700</v>
      </c>
      <c r="G122" s="129">
        <v>56100</v>
      </c>
      <c r="H122" s="106">
        <v>162000</v>
      </c>
      <c r="I122" s="2">
        <f t="shared" si="1"/>
        <v>707100</v>
      </c>
    </row>
    <row r="123" spans="1:9" x14ac:dyDescent="0.25">
      <c r="A123" s="100">
        <v>122</v>
      </c>
      <c r="B123" s="77" t="s">
        <v>255</v>
      </c>
      <c r="C123" t="s">
        <v>60</v>
      </c>
      <c r="D123" s="106">
        <v>364000</v>
      </c>
      <c r="E123" s="106">
        <v>85000</v>
      </c>
      <c r="F123" s="129">
        <v>17000</v>
      </c>
      <c r="G123" s="129">
        <v>51000</v>
      </c>
      <c r="H123" s="106">
        <v>38500</v>
      </c>
      <c r="I123" s="2">
        <f t="shared" si="1"/>
        <v>555500</v>
      </c>
    </row>
    <row r="124" spans="1:9" x14ac:dyDescent="0.25">
      <c r="A124" s="100">
        <v>123</v>
      </c>
      <c r="B124" s="77" t="s">
        <v>256</v>
      </c>
      <c r="C124" t="s">
        <v>60</v>
      </c>
      <c r="D124" s="106">
        <v>364000</v>
      </c>
      <c r="E124" s="106">
        <v>85000</v>
      </c>
      <c r="F124" s="129">
        <v>17000</v>
      </c>
      <c r="G124" s="129">
        <v>51000</v>
      </c>
      <c r="H124" s="106">
        <v>162000</v>
      </c>
      <c r="I124" s="2">
        <f t="shared" si="1"/>
        <v>679000</v>
      </c>
    </row>
    <row r="125" spans="1:9" x14ac:dyDescent="0.25">
      <c r="A125" s="100">
        <v>124</v>
      </c>
      <c r="B125" s="77" t="s">
        <v>257</v>
      </c>
      <c r="C125" t="s">
        <v>60</v>
      </c>
      <c r="D125" s="106">
        <v>294000</v>
      </c>
      <c r="E125" s="106">
        <v>85000</v>
      </c>
      <c r="F125" s="129">
        <v>17000</v>
      </c>
      <c r="G125" s="129">
        <v>51000</v>
      </c>
      <c r="H125" s="106">
        <v>162000</v>
      </c>
      <c r="I125" s="2">
        <f t="shared" si="1"/>
        <v>609000</v>
      </c>
    </row>
    <row r="126" spans="1:9" x14ac:dyDescent="0.25">
      <c r="A126" s="100">
        <v>125</v>
      </c>
      <c r="B126" s="77" t="s">
        <v>258</v>
      </c>
      <c r="C126" t="s">
        <v>60</v>
      </c>
      <c r="D126" s="106">
        <v>319000</v>
      </c>
      <c r="E126" s="106">
        <v>85000</v>
      </c>
      <c r="F126" s="129">
        <v>17000</v>
      </c>
      <c r="G126" s="129">
        <v>51000</v>
      </c>
      <c r="H126" s="106">
        <v>162000</v>
      </c>
      <c r="I126" s="2">
        <f t="shared" si="1"/>
        <v>634000</v>
      </c>
    </row>
    <row r="127" spans="1:9" x14ac:dyDescent="0.25">
      <c r="A127" s="100">
        <v>126</v>
      </c>
      <c r="B127" s="77" t="s">
        <v>259</v>
      </c>
      <c r="C127" t="s">
        <v>60</v>
      </c>
      <c r="D127" s="106">
        <v>294000</v>
      </c>
      <c r="E127" s="106">
        <v>85000</v>
      </c>
      <c r="F127" s="129">
        <v>17000</v>
      </c>
      <c r="G127" s="129">
        <v>51000</v>
      </c>
      <c r="H127" s="106">
        <v>162000</v>
      </c>
      <c r="I127" s="2">
        <f t="shared" si="1"/>
        <v>609000</v>
      </c>
    </row>
    <row r="128" spans="1:9" x14ac:dyDescent="0.25">
      <c r="A128" s="100">
        <v>127</v>
      </c>
      <c r="B128" s="77" t="s">
        <v>260</v>
      </c>
      <c r="C128" t="s">
        <v>60</v>
      </c>
      <c r="D128" s="106">
        <v>339000</v>
      </c>
      <c r="E128" s="106">
        <v>85000</v>
      </c>
      <c r="F128" s="129">
        <v>17000</v>
      </c>
      <c r="G128" s="129">
        <v>51000</v>
      </c>
      <c r="H128" s="106">
        <v>162000</v>
      </c>
      <c r="I128" s="2">
        <f t="shared" si="1"/>
        <v>654000</v>
      </c>
    </row>
    <row r="129" spans="1:9" x14ac:dyDescent="0.25">
      <c r="A129" s="100">
        <v>128</v>
      </c>
      <c r="B129" s="77" t="s">
        <v>261</v>
      </c>
      <c r="C129" t="s">
        <v>60</v>
      </c>
      <c r="D129" s="106">
        <v>34000</v>
      </c>
      <c r="E129" s="106">
        <v>85000</v>
      </c>
      <c r="F129" s="129">
        <v>17000</v>
      </c>
      <c r="G129" s="129">
        <v>51000</v>
      </c>
      <c r="H129" s="106">
        <v>162000</v>
      </c>
      <c r="I129" s="2">
        <f t="shared" si="1"/>
        <v>349000</v>
      </c>
    </row>
    <row r="130" spans="1:9" x14ac:dyDescent="0.25">
      <c r="A130" s="172">
        <v>129</v>
      </c>
      <c r="B130" s="173" t="s">
        <v>262</v>
      </c>
      <c r="C130" s="174" t="s">
        <v>60</v>
      </c>
      <c r="D130" s="175">
        <v>339000</v>
      </c>
      <c r="E130" s="175">
        <v>0</v>
      </c>
      <c r="F130" s="176">
        <v>0</v>
      </c>
      <c r="G130" s="176"/>
      <c r="H130" s="106">
        <v>162000</v>
      </c>
      <c r="I130" s="2">
        <f t="shared" si="1"/>
        <v>501000</v>
      </c>
    </row>
    <row r="131" spans="1:9" x14ac:dyDescent="0.25">
      <c r="A131" s="100">
        <v>130</v>
      </c>
      <c r="B131" s="77" t="s">
        <v>263</v>
      </c>
      <c r="C131" t="s">
        <v>60</v>
      </c>
      <c r="D131" s="106">
        <v>339000</v>
      </c>
      <c r="E131" s="106">
        <v>85000</v>
      </c>
      <c r="F131" s="129">
        <v>17000</v>
      </c>
      <c r="G131" s="129">
        <v>51000</v>
      </c>
      <c r="H131" s="106">
        <v>162000</v>
      </c>
      <c r="I131" s="2">
        <f t="shared" ref="I131:I170" si="2">SUM(D131:H131)</f>
        <v>654000</v>
      </c>
    </row>
    <row r="132" spans="1:9" x14ac:dyDescent="0.25">
      <c r="A132" s="100">
        <v>131</v>
      </c>
      <c r="B132" s="77" t="s">
        <v>264</v>
      </c>
      <c r="C132" t="s">
        <v>60</v>
      </c>
      <c r="D132" s="106">
        <v>294000</v>
      </c>
      <c r="E132" s="106">
        <v>85000</v>
      </c>
      <c r="F132" s="129">
        <v>17000</v>
      </c>
      <c r="G132" s="129">
        <v>51000</v>
      </c>
      <c r="H132" s="106">
        <v>162000</v>
      </c>
      <c r="I132" s="2">
        <f t="shared" si="2"/>
        <v>609000</v>
      </c>
    </row>
    <row r="133" spans="1:9" x14ac:dyDescent="0.25">
      <c r="A133" s="100">
        <v>132</v>
      </c>
      <c r="B133" s="77" t="s">
        <v>265</v>
      </c>
      <c r="C133" t="s">
        <v>60</v>
      </c>
      <c r="D133" s="106">
        <v>339000</v>
      </c>
      <c r="E133" s="106">
        <v>85000</v>
      </c>
      <c r="F133" s="129">
        <v>17000</v>
      </c>
      <c r="G133" s="129">
        <v>51000</v>
      </c>
      <c r="H133" s="106">
        <v>162000</v>
      </c>
      <c r="I133" s="2">
        <f t="shared" si="2"/>
        <v>654000</v>
      </c>
    </row>
    <row r="134" spans="1:9" x14ac:dyDescent="0.25">
      <c r="A134" s="100">
        <v>133</v>
      </c>
      <c r="B134" s="77" t="s">
        <v>266</v>
      </c>
      <c r="C134" t="s">
        <v>60</v>
      </c>
      <c r="D134" s="106">
        <v>294000</v>
      </c>
      <c r="E134" s="106">
        <v>85000</v>
      </c>
      <c r="F134" s="129">
        <v>17000</v>
      </c>
      <c r="G134" s="129">
        <v>51000</v>
      </c>
      <c r="H134" s="106">
        <v>162000</v>
      </c>
      <c r="I134" s="2">
        <f t="shared" si="2"/>
        <v>609000</v>
      </c>
    </row>
    <row r="135" spans="1:9" x14ac:dyDescent="0.25">
      <c r="A135" s="100">
        <v>134</v>
      </c>
      <c r="B135" s="77" t="s">
        <v>267</v>
      </c>
      <c r="C135" t="s">
        <v>60</v>
      </c>
      <c r="D135" s="106">
        <v>339000</v>
      </c>
      <c r="E135" s="106">
        <v>85000</v>
      </c>
      <c r="F135" s="129">
        <v>17000</v>
      </c>
      <c r="G135" s="129">
        <v>51000</v>
      </c>
      <c r="H135" s="106">
        <v>162000</v>
      </c>
      <c r="I135" s="2">
        <f t="shared" si="2"/>
        <v>654000</v>
      </c>
    </row>
    <row r="136" spans="1:9" x14ac:dyDescent="0.25">
      <c r="A136" s="100">
        <v>135</v>
      </c>
      <c r="B136" s="77" t="s">
        <v>268</v>
      </c>
      <c r="C136" t="s">
        <v>60</v>
      </c>
      <c r="D136" s="106">
        <v>319000</v>
      </c>
      <c r="E136" s="106">
        <v>85000</v>
      </c>
      <c r="F136" s="129">
        <v>17000</v>
      </c>
      <c r="G136" s="129">
        <v>51000</v>
      </c>
      <c r="H136" s="106">
        <v>162000</v>
      </c>
      <c r="I136" s="2">
        <f t="shared" si="2"/>
        <v>634000</v>
      </c>
    </row>
    <row r="137" spans="1:9" x14ac:dyDescent="0.25">
      <c r="A137" s="100">
        <v>136</v>
      </c>
      <c r="B137" s="77" t="s">
        <v>269</v>
      </c>
      <c r="C137" t="s">
        <v>60</v>
      </c>
      <c r="D137" s="106">
        <v>339000</v>
      </c>
      <c r="E137" s="106">
        <v>85000</v>
      </c>
      <c r="F137" s="129">
        <v>17000</v>
      </c>
      <c r="G137" s="129">
        <v>51000</v>
      </c>
      <c r="H137" s="106">
        <v>162000</v>
      </c>
      <c r="I137" s="2">
        <f t="shared" si="2"/>
        <v>654000</v>
      </c>
    </row>
    <row r="138" spans="1:9" x14ac:dyDescent="0.25">
      <c r="A138" s="100">
        <v>137</v>
      </c>
      <c r="B138" s="77" t="s">
        <v>270</v>
      </c>
      <c r="C138" t="s">
        <v>60</v>
      </c>
      <c r="D138" s="106">
        <v>364000</v>
      </c>
      <c r="E138" s="106">
        <v>85000</v>
      </c>
      <c r="F138" s="129">
        <v>17000</v>
      </c>
      <c r="G138" s="129">
        <v>51000</v>
      </c>
      <c r="H138" s="106">
        <v>329400</v>
      </c>
      <c r="I138" s="2">
        <f t="shared" si="2"/>
        <v>846400</v>
      </c>
    </row>
    <row r="139" spans="1:9" x14ac:dyDescent="0.25">
      <c r="A139" s="100">
        <v>138</v>
      </c>
      <c r="B139" s="77" t="s">
        <v>271</v>
      </c>
      <c r="C139" t="s">
        <v>60</v>
      </c>
      <c r="D139" s="106">
        <v>339000</v>
      </c>
      <c r="E139" s="106">
        <v>85000</v>
      </c>
      <c r="F139" s="129">
        <v>17000</v>
      </c>
      <c r="G139" s="129">
        <v>51000</v>
      </c>
      <c r="H139" s="106">
        <v>162000</v>
      </c>
      <c r="I139" s="2">
        <f t="shared" si="2"/>
        <v>654000</v>
      </c>
    </row>
    <row r="140" spans="1:9" x14ac:dyDescent="0.25">
      <c r="A140" s="100">
        <v>139</v>
      </c>
      <c r="B140" s="77" t="s">
        <v>272</v>
      </c>
      <c r="C140" t="s">
        <v>60</v>
      </c>
      <c r="D140" s="106">
        <v>294000</v>
      </c>
      <c r="E140" s="106">
        <v>85000</v>
      </c>
      <c r="F140" s="129">
        <v>17000</v>
      </c>
      <c r="G140" s="129">
        <v>51000</v>
      </c>
      <c r="H140" s="106">
        <v>162000</v>
      </c>
      <c r="I140" s="2">
        <f t="shared" si="2"/>
        <v>609000</v>
      </c>
    </row>
    <row r="141" spans="1:9" x14ac:dyDescent="0.25">
      <c r="A141" s="100">
        <v>140</v>
      </c>
      <c r="B141" s="77" t="s">
        <v>273</v>
      </c>
      <c r="C141" t="s">
        <v>60</v>
      </c>
      <c r="D141" s="106">
        <v>339000</v>
      </c>
      <c r="E141" s="106">
        <v>85000</v>
      </c>
      <c r="F141" s="129">
        <v>17000</v>
      </c>
      <c r="G141" s="129">
        <v>51000</v>
      </c>
      <c r="H141" s="106">
        <v>162000</v>
      </c>
      <c r="I141" s="2">
        <f t="shared" si="2"/>
        <v>654000</v>
      </c>
    </row>
    <row r="142" spans="1:9" x14ac:dyDescent="0.25">
      <c r="A142" s="100">
        <v>141</v>
      </c>
      <c r="B142" s="77" t="s">
        <v>274</v>
      </c>
      <c r="C142" t="s">
        <v>60</v>
      </c>
      <c r="D142" s="106">
        <v>364000</v>
      </c>
      <c r="E142" s="106">
        <v>85000</v>
      </c>
      <c r="F142" s="129">
        <v>17000</v>
      </c>
      <c r="G142" s="129">
        <v>51000</v>
      </c>
      <c r="H142" s="106">
        <v>162000</v>
      </c>
      <c r="I142" s="2">
        <f t="shared" si="2"/>
        <v>679000</v>
      </c>
    </row>
    <row r="143" spans="1:9" x14ac:dyDescent="0.25">
      <c r="A143" s="100">
        <v>142</v>
      </c>
      <c r="B143" s="77" t="s">
        <v>275</v>
      </c>
      <c r="C143" t="s">
        <v>60</v>
      </c>
      <c r="D143" s="106">
        <v>294000</v>
      </c>
      <c r="E143" s="106">
        <v>85000</v>
      </c>
      <c r="F143" s="129">
        <v>17000</v>
      </c>
      <c r="G143" s="129">
        <v>51000</v>
      </c>
      <c r="H143" s="106">
        <v>162000</v>
      </c>
      <c r="I143" s="2">
        <f t="shared" si="2"/>
        <v>609000</v>
      </c>
    </row>
    <row r="144" spans="1:9" x14ac:dyDescent="0.25">
      <c r="A144" s="100">
        <v>143</v>
      </c>
      <c r="B144" s="77" t="s">
        <v>276</v>
      </c>
      <c r="C144" t="s">
        <v>60</v>
      </c>
      <c r="D144" s="106">
        <v>135000</v>
      </c>
      <c r="E144" s="106">
        <v>120802</v>
      </c>
      <c r="F144" s="129">
        <v>34600</v>
      </c>
      <c r="G144" s="129">
        <v>103800</v>
      </c>
      <c r="H144" s="106">
        <v>162000</v>
      </c>
      <c r="I144" s="2">
        <f t="shared" si="2"/>
        <v>556202</v>
      </c>
    </row>
    <row r="145" spans="1:9" x14ac:dyDescent="0.25">
      <c r="A145" s="172">
        <v>144</v>
      </c>
      <c r="B145" s="173" t="s">
        <v>277</v>
      </c>
      <c r="C145" s="174" t="s">
        <v>60</v>
      </c>
      <c r="D145" s="175">
        <v>348600</v>
      </c>
      <c r="E145" s="175">
        <v>52198</v>
      </c>
      <c r="F145" s="176">
        <v>0</v>
      </c>
      <c r="G145" s="176">
        <v>0</v>
      </c>
      <c r="H145" s="106">
        <v>162000</v>
      </c>
      <c r="I145" s="2">
        <f t="shared" si="2"/>
        <v>562798</v>
      </c>
    </row>
    <row r="146" spans="1:9" x14ac:dyDescent="0.25">
      <c r="A146" s="100">
        <v>145</v>
      </c>
      <c r="B146" s="77" t="s">
        <v>278</v>
      </c>
      <c r="C146" t="s">
        <v>60</v>
      </c>
      <c r="D146" s="106">
        <v>339000</v>
      </c>
      <c r="E146" s="106">
        <v>85000</v>
      </c>
      <c r="F146" s="129">
        <v>17000</v>
      </c>
      <c r="G146" s="129">
        <v>51000</v>
      </c>
      <c r="H146" s="106">
        <v>162000</v>
      </c>
      <c r="I146" s="2">
        <f t="shared" si="2"/>
        <v>654000</v>
      </c>
    </row>
    <row r="147" spans="1:9" x14ac:dyDescent="0.25">
      <c r="A147" s="100">
        <v>146</v>
      </c>
      <c r="B147" s="77" t="s">
        <v>279</v>
      </c>
      <c r="C147" t="s">
        <v>60</v>
      </c>
      <c r="D147" s="106">
        <v>364000</v>
      </c>
      <c r="E147" s="106">
        <v>85000</v>
      </c>
      <c r="F147" s="129">
        <v>17000</v>
      </c>
      <c r="G147" s="129">
        <v>51000</v>
      </c>
      <c r="H147" s="106">
        <v>162000</v>
      </c>
      <c r="I147" s="2">
        <f t="shared" si="2"/>
        <v>679000</v>
      </c>
    </row>
    <row r="148" spans="1:9" x14ac:dyDescent="0.25">
      <c r="A148" s="100">
        <v>147</v>
      </c>
      <c r="B148" s="77" t="s">
        <v>280</v>
      </c>
      <c r="C148" t="s">
        <v>60</v>
      </c>
      <c r="D148" s="106">
        <v>294000</v>
      </c>
      <c r="E148" s="106">
        <v>85000</v>
      </c>
      <c r="F148" s="129">
        <v>17000</v>
      </c>
      <c r="G148" s="129">
        <v>51000</v>
      </c>
      <c r="H148" s="106">
        <v>162000</v>
      </c>
      <c r="I148" s="2">
        <f t="shared" si="2"/>
        <v>609000</v>
      </c>
    </row>
    <row r="149" spans="1:9" x14ac:dyDescent="0.25">
      <c r="A149" s="100">
        <v>148</v>
      </c>
      <c r="B149" s="77" t="s">
        <v>281</v>
      </c>
      <c r="C149" t="s">
        <v>60</v>
      </c>
      <c r="D149" s="106">
        <v>294000</v>
      </c>
      <c r="E149" s="106">
        <v>85000</v>
      </c>
      <c r="F149" s="129">
        <v>17000</v>
      </c>
      <c r="G149" s="129">
        <v>51000</v>
      </c>
      <c r="H149" s="106">
        <v>162000</v>
      </c>
      <c r="I149" s="2">
        <f t="shared" si="2"/>
        <v>609000</v>
      </c>
    </row>
    <row r="150" spans="1:9" x14ac:dyDescent="0.25">
      <c r="A150" s="100">
        <v>149</v>
      </c>
      <c r="B150" s="77" t="s">
        <v>282</v>
      </c>
      <c r="C150" t="s">
        <v>60</v>
      </c>
      <c r="D150" s="106">
        <v>339000</v>
      </c>
      <c r="E150" s="106">
        <v>85000</v>
      </c>
      <c r="F150" s="129">
        <v>17000</v>
      </c>
      <c r="G150" s="129">
        <v>51000</v>
      </c>
      <c r="H150" s="106">
        <v>162000</v>
      </c>
      <c r="I150" s="2">
        <f t="shared" si="2"/>
        <v>654000</v>
      </c>
    </row>
    <row r="151" spans="1:9" x14ac:dyDescent="0.25">
      <c r="A151" s="100">
        <v>150</v>
      </c>
      <c r="B151" s="77" t="s">
        <v>283</v>
      </c>
      <c r="C151" t="s">
        <v>60</v>
      </c>
      <c r="D151" s="106">
        <v>339000</v>
      </c>
      <c r="E151" s="106">
        <v>85000</v>
      </c>
      <c r="F151" s="129">
        <v>17000</v>
      </c>
      <c r="G151" s="129">
        <v>51000</v>
      </c>
      <c r="H151" s="106">
        <v>162000</v>
      </c>
      <c r="I151" s="2">
        <f t="shared" si="2"/>
        <v>654000</v>
      </c>
    </row>
    <row r="152" spans="1:9" x14ac:dyDescent="0.25">
      <c r="A152" s="100">
        <v>151</v>
      </c>
      <c r="B152" s="77" t="s">
        <v>284</v>
      </c>
      <c r="C152" t="s">
        <v>60</v>
      </c>
      <c r="D152" s="106">
        <v>279000</v>
      </c>
      <c r="E152" s="106">
        <v>85000</v>
      </c>
      <c r="F152" s="129">
        <v>17000</v>
      </c>
      <c r="G152" s="129">
        <v>51000</v>
      </c>
      <c r="H152" s="106">
        <v>162000</v>
      </c>
      <c r="I152" s="2">
        <f t="shared" si="2"/>
        <v>594000</v>
      </c>
    </row>
    <row r="153" spans="1:9" x14ac:dyDescent="0.25">
      <c r="A153" s="100">
        <v>152</v>
      </c>
      <c r="B153" s="77" t="s">
        <v>285</v>
      </c>
      <c r="C153" t="s">
        <v>60</v>
      </c>
      <c r="D153" s="106">
        <v>339000</v>
      </c>
      <c r="E153" s="106">
        <v>85000</v>
      </c>
      <c r="F153" s="129">
        <v>17000</v>
      </c>
      <c r="G153" s="129">
        <v>51000</v>
      </c>
      <c r="H153" s="106">
        <v>162000</v>
      </c>
      <c r="I153" s="2">
        <f t="shared" si="2"/>
        <v>654000</v>
      </c>
    </row>
    <row r="154" spans="1:9" x14ac:dyDescent="0.25">
      <c r="A154" s="100">
        <v>153</v>
      </c>
      <c r="B154" s="77" t="s">
        <v>286</v>
      </c>
      <c r="C154" t="s">
        <v>60</v>
      </c>
      <c r="D154" s="106">
        <v>339000</v>
      </c>
      <c r="E154" s="106">
        <v>85000</v>
      </c>
      <c r="F154" s="129">
        <v>17000</v>
      </c>
      <c r="G154" s="129">
        <v>51000</v>
      </c>
      <c r="H154" s="106">
        <v>162000</v>
      </c>
      <c r="I154" s="2">
        <f t="shared" si="2"/>
        <v>654000</v>
      </c>
    </row>
    <row r="155" spans="1:9" x14ac:dyDescent="0.25">
      <c r="A155" s="100">
        <v>154</v>
      </c>
      <c r="B155" s="77" t="s">
        <v>287</v>
      </c>
      <c r="C155" t="s">
        <v>60</v>
      </c>
      <c r="D155" s="106">
        <v>339000</v>
      </c>
      <c r="E155" s="106">
        <v>85000</v>
      </c>
      <c r="F155" s="129">
        <v>17000</v>
      </c>
      <c r="G155" s="129">
        <v>51000</v>
      </c>
      <c r="H155" s="106">
        <v>162000</v>
      </c>
      <c r="I155" s="2">
        <f t="shared" si="2"/>
        <v>654000</v>
      </c>
    </row>
    <row r="156" spans="1:9" x14ac:dyDescent="0.25">
      <c r="A156" s="100">
        <v>155</v>
      </c>
      <c r="B156" s="77" t="s">
        <v>288</v>
      </c>
      <c r="C156" t="s">
        <v>60</v>
      </c>
      <c r="D156" s="106">
        <v>364000</v>
      </c>
      <c r="E156" s="106">
        <v>85000</v>
      </c>
      <c r="F156" s="129">
        <v>17000</v>
      </c>
      <c r="G156" s="129">
        <v>51000</v>
      </c>
      <c r="H156" s="106">
        <v>162000</v>
      </c>
      <c r="I156" s="2">
        <f t="shared" si="2"/>
        <v>679000</v>
      </c>
    </row>
    <row r="157" spans="1:9" x14ac:dyDescent="0.25">
      <c r="A157" s="100">
        <v>156</v>
      </c>
      <c r="B157" s="77" t="s">
        <v>289</v>
      </c>
      <c r="C157" t="s">
        <v>60</v>
      </c>
      <c r="D157" s="106">
        <v>339000</v>
      </c>
      <c r="E157" s="106">
        <v>85000</v>
      </c>
      <c r="F157" s="129">
        <v>17000</v>
      </c>
      <c r="G157" s="129">
        <v>51000</v>
      </c>
      <c r="H157" s="106">
        <v>162000</v>
      </c>
      <c r="I157" s="2">
        <f t="shared" si="2"/>
        <v>654000</v>
      </c>
    </row>
    <row r="158" spans="1:9" x14ac:dyDescent="0.25">
      <c r="A158" s="100">
        <v>157</v>
      </c>
      <c r="B158" s="77" t="s">
        <v>290</v>
      </c>
      <c r="C158" t="s">
        <v>60</v>
      </c>
      <c r="D158" s="106">
        <v>339000</v>
      </c>
      <c r="E158" s="106">
        <v>85000</v>
      </c>
      <c r="F158" s="129">
        <v>17000</v>
      </c>
      <c r="G158" s="129">
        <v>51000</v>
      </c>
      <c r="H158" s="106">
        <v>162000</v>
      </c>
      <c r="I158" s="2">
        <f t="shared" si="2"/>
        <v>654000</v>
      </c>
    </row>
    <row r="159" spans="1:9" x14ac:dyDescent="0.25">
      <c r="A159" s="100">
        <v>158</v>
      </c>
      <c r="B159" s="77" t="s">
        <v>291</v>
      </c>
      <c r="C159" t="s">
        <v>60</v>
      </c>
      <c r="D159" s="106">
        <v>364000</v>
      </c>
      <c r="E159" s="106">
        <v>85000</v>
      </c>
      <c r="F159" s="129">
        <v>17000</v>
      </c>
      <c r="G159" s="129">
        <v>51000</v>
      </c>
      <c r="H159" s="106">
        <v>162000</v>
      </c>
      <c r="I159" s="2">
        <f t="shared" si="2"/>
        <v>679000</v>
      </c>
    </row>
    <row r="160" spans="1:9" x14ac:dyDescent="0.25">
      <c r="A160" s="100">
        <v>159</v>
      </c>
      <c r="B160" s="77" t="s">
        <v>292</v>
      </c>
      <c r="C160" t="s">
        <v>60</v>
      </c>
      <c r="D160" s="106">
        <v>339000</v>
      </c>
      <c r="E160" s="106">
        <v>85000</v>
      </c>
      <c r="F160" s="129">
        <v>17000</v>
      </c>
      <c r="G160" s="129">
        <v>51000</v>
      </c>
      <c r="H160" s="106">
        <v>162000</v>
      </c>
      <c r="I160" s="2">
        <f t="shared" si="2"/>
        <v>654000</v>
      </c>
    </row>
    <row r="161" spans="1:9" ht="15.75" thickBot="1" x14ac:dyDescent="0.3">
      <c r="A161" s="100">
        <v>160</v>
      </c>
      <c r="B161" s="77" t="s">
        <v>293</v>
      </c>
      <c r="C161" t="s">
        <v>60</v>
      </c>
      <c r="D161" s="106">
        <v>364000</v>
      </c>
      <c r="E161" s="106">
        <v>85000</v>
      </c>
      <c r="F161" s="129">
        <v>17000</v>
      </c>
      <c r="G161" s="129">
        <v>51000</v>
      </c>
      <c r="H161" s="181">
        <v>162000</v>
      </c>
      <c r="I161" s="2">
        <f t="shared" si="2"/>
        <v>679000</v>
      </c>
    </row>
    <row r="162" spans="1:9" x14ac:dyDescent="0.25">
      <c r="A162" s="100">
        <v>161</v>
      </c>
      <c r="B162" s="77" t="s">
        <v>294</v>
      </c>
      <c r="C162" t="s">
        <v>60</v>
      </c>
      <c r="D162" s="106">
        <v>364000</v>
      </c>
      <c r="E162" s="106">
        <v>85000</v>
      </c>
      <c r="F162" s="129">
        <v>17000</v>
      </c>
      <c r="G162" s="129">
        <v>51000</v>
      </c>
      <c r="H162" s="129"/>
      <c r="I162" s="2">
        <f t="shared" si="2"/>
        <v>517000</v>
      </c>
    </row>
    <row r="163" spans="1:9" x14ac:dyDescent="0.25">
      <c r="A163" s="100">
        <v>162</v>
      </c>
      <c r="B163" s="77" t="s">
        <v>295</v>
      </c>
      <c r="C163" t="s">
        <v>60</v>
      </c>
      <c r="D163" s="106">
        <v>356000</v>
      </c>
      <c r="E163" s="106">
        <v>85000</v>
      </c>
      <c r="F163" s="129">
        <v>17000</v>
      </c>
      <c r="G163" s="129">
        <v>51000</v>
      </c>
      <c r="H163" s="129"/>
      <c r="I163" s="2">
        <f t="shared" si="2"/>
        <v>509000</v>
      </c>
    </row>
    <row r="164" spans="1:9" x14ac:dyDescent="0.25">
      <c r="A164" s="100">
        <v>163</v>
      </c>
      <c r="B164" s="77" t="s">
        <v>296</v>
      </c>
      <c r="C164" t="s">
        <v>60</v>
      </c>
      <c r="D164" s="106">
        <v>339000</v>
      </c>
      <c r="E164" s="106">
        <v>85000</v>
      </c>
      <c r="F164" s="129">
        <v>17000</v>
      </c>
      <c r="G164" s="129">
        <v>51000</v>
      </c>
      <c r="H164" s="129"/>
      <c r="I164" s="2">
        <f t="shared" si="2"/>
        <v>492000</v>
      </c>
    </row>
    <row r="165" spans="1:9" x14ac:dyDescent="0.25">
      <c r="A165" s="100">
        <v>164</v>
      </c>
      <c r="B165" s="77" t="s">
        <v>297</v>
      </c>
      <c r="C165" t="s">
        <v>60</v>
      </c>
      <c r="D165" s="106">
        <v>339000</v>
      </c>
      <c r="E165" s="106">
        <v>85000</v>
      </c>
      <c r="F165" s="129">
        <v>17000</v>
      </c>
      <c r="G165" s="129">
        <v>51000</v>
      </c>
      <c r="H165" s="129"/>
      <c r="I165" s="2">
        <f t="shared" si="2"/>
        <v>492000</v>
      </c>
    </row>
    <row r="166" spans="1:9" x14ac:dyDescent="0.25">
      <c r="A166" s="100">
        <v>165</v>
      </c>
      <c r="B166" s="77" t="s">
        <v>298</v>
      </c>
      <c r="C166" t="s">
        <v>60</v>
      </c>
      <c r="D166" s="106">
        <v>339000</v>
      </c>
      <c r="E166" s="106">
        <v>85000</v>
      </c>
      <c r="F166" s="129">
        <v>17000</v>
      </c>
      <c r="G166" s="129">
        <v>51000</v>
      </c>
      <c r="H166" s="129"/>
      <c r="I166" s="2">
        <f t="shared" si="2"/>
        <v>492000</v>
      </c>
    </row>
    <row r="167" spans="1:9" x14ac:dyDescent="0.25">
      <c r="A167" s="100">
        <v>166</v>
      </c>
      <c r="B167" s="77" t="s">
        <v>299</v>
      </c>
      <c r="C167" t="s">
        <v>60</v>
      </c>
      <c r="D167" s="106">
        <v>294000</v>
      </c>
      <c r="E167" s="106">
        <v>85000</v>
      </c>
      <c r="F167" s="129">
        <v>17000</v>
      </c>
      <c r="G167" s="129">
        <v>51000</v>
      </c>
      <c r="H167" s="129"/>
      <c r="I167" s="2">
        <f t="shared" si="2"/>
        <v>447000</v>
      </c>
    </row>
    <row r="168" spans="1:9" x14ac:dyDescent="0.25">
      <c r="A168" s="100">
        <v>167</v>
      </c>
      <c r="B168" s="77" t="s">
        <v>300</v>
      </c>
      <c r="C168" t="s">
        <v>60</v>
      </c>
      <c r="D168" s="106">
        <v>339000</v>
      </c>
      <c r="E168" s="106">
        <v>85000</v>
      </c>
      <c r="F168" s="129">
        <v>17000</v>
      </c>
      <c r="G168" s="129">
        <v>51000</v>
      </c>
      <c r="H168" s="129"/>
      <c r="I168" s="2">
        <f t="shared" si="2"/>
        <v>492000</v>
      </c>
    </row>
    <row r="169" spans="1:9" ht="15.75" x14ac:dyDescent="0.25">
      <c r="B169" s="81"/>
      <c r="C169" s="58"/>
      <c r="D169" s="106"/>
      <c r="E169" s="57"/>
      <c r="F169" s="144"/>
      <c r="G169" s="144"/>
      <c r="H169" s="144"/>
      <c r="I169" s="2">
        <f t="shared" si="2"/>
        <v>0</v>
      </c>
    </row>
    <row r="170" spans="1:9" ht="15.75" x14ac:dyDescent="0.25">
      <c r="B170" s="81"/>
      <c r="C170" s="82"/>
      <c r="D170" s="106"/>
      <c r="E170" s="57"/>
      <c r="F170" s="144"/>
      <c r="G170" s="144"/>
      <c r="H170" s="144"/>
      <c r="I170" s="2">
        <f t="shared" si="2"/>
        <v>0</v>
      </c>
    </row>
    <row r="171" spans="1:9" x14ac:dyDescent="0.25">
      <c r="D171" s="1">
        <f>SUM(D2:D170)</f>
        <v>54373600</v>
      </c>
      <c r="E171" s="1">
        <f t="shared" ref="E171:H171" si="3">SUM(E2:E170)</f>
        <v>13927500</v>
      </c>
      <c r="F171" s="1">
        <f t="shared" si="3"/>
        <v>2768500</v>
      </c>
      <c r="G171" s="1">
        <f t="shared" si="3"/>
        <v>8237500</v>
      </c>
      <c r="H171" s="1">
        <f t="shared" si="3"/>
        <v>26374500</v>
      </c>
      <c r="I171" s="1">
        <f>SUM(I2:I170)</f>
        <v>105681600</v>
      </c>
    </row>
    <row r="172" spans="1:9" x14ac:dyDescent="0.25">
      <c r="F172" s="1">
        <v>2768500</v>
      </c>
      <c r="G172" s="1">
        <v>8237500</v>
      </c>
    </row>
    <row r="173" spans="1:9" x14ac:dyDescent="0.25">
      <c r="F173" s="1">
        <f>F171-F172</f>
        <v>0</v>
      </c>
      <c r="G173" s="1">
        <f>G171-G172</f>
        <v>0</v>
      </c>
    </row>
  </sheetData>
  <mergeCells count="1">
    <mergeCell ref="D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D5CED-A9BA-40A8-8E50-CA10937AE4E8}">
  <dimension ref="A1:D151"/>
  <sheetViews>
    <sheetView topLeftCell="A116" workbookViewId="0">
      <selection activeCell="B148" sqref="B148"/>
    </sheetView>
  </sheetViews>
  <sheetFormatPr defaultRowHeight="15" x14ac:dyDescent="0.25"/>
  <cols>
    <col min="1" max="1" width="7.140625" bestFit="1" customWidth="1"/>
    <col min="2" max="2" width="37.42578125" bestFit="1" customWidth="1"/>
    <col min="3" max="3" width="10.42578125" bestFit="1" customWidth="1"/>
    <col min="4" max="4" width="18.42578125" style="1" bestFit="1" customWidth="1"/>
    <col min="5" max="5" width="16" bestFit="1" customWidth="1"/>
  </cols>
  <sheetData>
    <row r="1" spans="1:4" ht="15.75" x14ac:dyDescent="0.25">
      <c r="A1" s="51" t="s">
        <v>40</v>
      </c>
      <c r="B1" s="52" t="s">
        <v>41</v>
      </c>
      <c r="C1" s="51" t="s">
        <v>44</v>
      </c>
      <c r="D1" s="66" t="s">
        <v>45</v>
      </c>
    </row>
    <row r="2" spans="1:4" ht="15.75" x14ac:dyDescent="0.25">
      <c r="A2" s="110"/>
      <c r="B2" s="77" t="s">
        <v>341</v>
      </c>
      <c r="C2" s="108">
        <v>45080</v>
      </c>
      <c r="D2" s="106">
        <v>644125</v>
      </c>
    </row>
    <row r="3" spans="1:4" ht="15.75" x14ac:dyDescent="0.25">
      <c r="A3" s="110"/>
      <c r="B3" s="77" t="s">
        <v>341</v>
      </c>
      <c r="C3" s="108">
        <v>45080</v>
      </c>
      <c r="D3" s="106">
        <v>115943</v>
      </c>
    </row>
    <row r="4" spans="1:4" ht="15.75" x14ac:dyDescent="0.25">
      <c r="A4" s="110"/>
      <c r="B4" s="77" t="s">
        <v>342</v>
      </c>
      <c r="C4" s="108">
        <v>44264</v>
      </c>
      <c r="D4" s="106">
        <v>16801</v>
      </c>
    </row>
    <row r="5" spans="1:4" ht="15.75" x14ac:dyDescent="0.25">
      <c r="A5" s="110"/>
      <c r="B5" s="77" t="s">
        <v>342</v>
      </c>
      <c r="C5" s="108">
        <v>44264</v>
      </c>
      <c r="D5" s="106">
        <v>116484</v>
      </c>
    </row>
    <row r="6" spans="1:4" ht="15.75" x14ac:dyDescent="0.25">
      <c r="A6" s="110"/>
      <c r="B6" s="77" t="s">
        <v>342</v>
      </c>
      <c r="C6" s="108">
        <v>44270</v>
      </c>
      <c r="D6" s="106">
        <v>500</v>
      </c>
    </row>
    <row r="7" spans="1:4" ht="15.75" x14ac:dyDescent="0.25">
      <c r="A7" s="110"/>
      <c r="B7" s="77" t="s">
        <v>342</v>
      </c>
      <c r="C7" s="108">
        <v>44462</v>
      </c>
      <c r="D7" s="106">
        <v>492600</v>
      </c>
    </row>
    <row r="8" spans="1:4" ht="15.75" x14ac:dyDescent="0.25">
      <c r="A8" s="110"/>
      <c r="B8" s="77" t="s">
        <v>342</v>
      </c>
      <c r="C8" s="108">
        <v>44462</v>
      </c>
      <c r="D8" s="106">
        <v>2134600</v>
      </c>
    </row>
    <row r="9" spans="1:4" ht="15.75" x14ac:dyDescent="0.25">
      <c r="A9" s="110"/>
      <c r="B9" s="77" t="s">
        <v>342</v>
      </c>
      <c r="C9" s="108">
        <v>44551</v>
      </c>
      <c r="D9" s="106">
        <v>4882000</v>
      </c>
    </row>
    <row r="10" spans="1:4" ht="15.75" x14ac:dyDescent="0.25">
      <c r="A10" s="110"/>
      <c r="B10" s="77" t="s">
        <v>342</v>
      </c>
      <c r="C10" s="108">
        <v>44552</v>
      </c>
      <c r="D10" s="106">
        <v>2500</v>
      </c>
    </row>
    <row r="11" spans="1:4" ht="15.75" x14ac:dyDescent="0.25">
      <c r="A11" s="110"/>
      <c r="B11" s="77" t="s">
        <v>342</v>
      </c>
      <c r="C11" s="108">
        <v>44552</v>
      </c>
      <c r="D11" s="106">
        <v>5000</v>
      </c>
    </row>
    <row r="12" spans="1:4" ht="15.75" x14ac:dyDescent="0.25">
      <c r="A12" s="110"/>
      <c r="B12" s="77" t="s">
        <v>342</v>
      </c>
      <c r="C12" s="108">
        <v>44559</v>
      </c>
      <c r="D12" s="106">
        <v>2400</v>
      </c>
    </row>
    <row r="13" spans="1:4" ht="15.75" x14ac:dyDescent="0.25">
      <c r="A13" s="110"/>
      <c r="B13" s="77" t="s">
        <v>342</v>
      </c>
      <c r="C13" s="108">
        <v>44559</v>
      </c>
      <c r="D13" s="106">
        <v>1600</v>
      </c>
    </row>
    <row r="14" spans="1:4" ht="15.75" x14ac:dyDescent="0.25">
      <c r="A14" s="110"/>
      <c r="B14" s="77" t="s">
        <v>342</v>
      </c>
      <c r="C14" s="108">
        <v>44559</v>
      </c>
      <c r="D14" s="106">
        <v>500000</v>
      </c>
    </row>
    <row r="15" spans="1:4" ht="15.75" x14ac:dyDescent="0.25">
      <c r="A15" s="110"/>
      <c r="B15" s="77" t="s">
        <v>342</v>
      </c>
      <c r="C15" s="108">
        <v>44559</v>
      </c>
      <c r="D15" s="106">
        <v>5500</v>
      </c>
    </row>
    <row r="16" spans="1:4" ht="15.75" x14ac:dyDescent="0.25">
      <c r="A16" s="110"/>
      <c r="B16" s="77" t="s">
        <v>342</v>
      </c>
      <c r="C16" s="108">
        <v>44559</v>
      </c>
      <c r="D16" s="106">
        <v>6000</v>
      </c>
    </row>
    <row r="17" spans="1:4" ht="15.75" x14ac:dyDescent="0.25">
      <c r="A17" s="110"/>
      <c r="B17" s="77" t="s">
        <v>342</v>
      </c>
      <c r="C17" s="108">
        <v>44571</v>
      </c>
      <c r="D17" s="106">
        <v>4140</v>
      </c>
    </row>
    <row r="18" spans="1:4" ht="15.75" x14ac:dyDescent="0.25">
      <c r="A18" s="110"/>
      <c r="B18" s="77" t="s">
        <v>342</v>
      </c>
      <c r="C18" s="108">
        <v>44571</v>
      </c>
      <c r="D18" s="106">
        <v>4140</v>
      </c>
    </row>
    <row r="19" spans="1:4" ht="15.75" x14ac:dyDescent="0.25">
      <c r="A19" s="110"/>
      <c r="B19" s="77" t="s">
        <v>342</v>
      </c>
      <c r="C19" s="108">
        <v>44586</v>
      </c>
      <c r="D19" s="106">
        <v>29000</v>
      </c>
    </row>
    <row r="20" spans="1:4" ht="15.75" x14ac:dyDescent="0.25">
      <c r="A20" s="110"/>
      <c r="B20" s="77" t="s">
        <v>342</v>
      </c>
      <c r="C20" s="108">
        <v>44588</v>
      </c>
      <c r="D20" s="106">
        <v>50000</v>
      </c>
    </row>
    <row r="21" spans="1:4" ht="15.75" x14ac:dyDescent="0.25">
      <c r="A21" s="110"/>
      <c r="B21" s="77" t="s">
        <v>342</v>
      </c>
      <c r="C21" s="108">
        <v>44592</v>
      </c>
      <c r="D21" s="106">
        <v>15120</v>
      </c>
    </row>
    <row r="22" spans="1:4" ht="15.75" x14ac:dyDescent="0.25">
      <c r="A22" s="110"/>
      <c r="B22" s="77" t="s">
        <v>342</v>
      </c>
      <c r="C22" s="108">
        <v>44601</v>
      </c>
      <c r="D22" s="106">
        <v>57320</v>
      </c>
    </row>
    <row r="23" spans="1:4" ht="15.75" x14ac:dyDescent="0.25">
      <c r="A23" s="110"/>
      <c r="B23" s="77" t="s">
        <v>342</v>
      </c>
      <c r="C23" s="108">
        <v>44601</v>
      </c>
      <c r="D23" s="106">
        <v>786900</v>
      </c>
    </row>
    <row r="24" spans="1:4" ht="15.75" x14ac:dyDescent="0.25">
      <c r="A24" s="110"/>
      <c r="B24" s="77" t="s">
        <v>342</v>
      </c>
      <c r="C24" s="108">
        <v>44602</v>
      </c>
      <c r="D24" s="106">
        <v>480000</v>
      </c>
    </row>
    <row r="25" spans="1:4" ht="15.75" x14ac:dyDescent="0.25">
      <c r="A25" s="110"/>
      <c r="B25" s="77" t="s">
        <v>342</v>
      </c>
      <c r="C25" s="108">
        <v>44607</v>
      </c>
      <c r="D25" s="106">
        <v>200</v>
      </c>
    </row>
    <row r="26" spans="1:4" ht="15.75" x14ac:dyDescent="0.25">
      <c r="A26" s="110"/>
      <c r="B26" s="77" t="s">
        <v>342</v>
      </c>
      <c r="C26" s="108">
        <v>44615</v>
      </c>
      <c r="D26" s="106">
        <v>969809</v>
      </c>
    </row>
    <row r="27" spans="1:4" ht="15.75" x14ac:dyDescent="0.25">
      <c r="A27" s="110"/>
      <c r="B27" s="77" t="s">
        <v>342</v>
      </c>
      <c r="C27" s="108">
        <v>44615</v>
      </c>
      <c r="D27" s="106">
        <v>121820</v>
      </c>
    </row>
    <row r="28" spans="1:4" ht="15.75" x14ac:dyDescent="0.25">
      <c r="A28" s="110"/>
      <c r="B28" s="77" t="s">
        <v>342</v>
      </c>
      <c r="C28" s="108">
        <v>44620</v>
      </c>
      <c r="D28" s="106">
        <v>276400</v>
      </c>
    </row>
    <row r="29" spans="1:4" ht="15.75" x14ac:dyDescent="0.25">
      <c r="A29" s="110"/>
      <c r="B29" s="77" t="s">
        <v>342</v>
      </c>
      <c r="C29" s="108">
        <v>44620</v>
      </c>
      <c r="D29" s="106">
        <v>428100</v>
      </c>
    </row>
    <row r="30" spans="1:4" ht="15.75" x14ac:dyDescent="0.25">
      <c r="A30" s="110"/>
      <c r="B30" s="77" t="s">
        <v>342</v>
      </c>
      <c r="C30" s="108">
        <v>44624</v>
      </c>
      <c r="D30" s="106">
        <v>33603</v>
      </c>
    </row>
    <row r="31" spans="1:4" ht="15.75" x14ac:dyDescent="0.25">
      <c r="A31" s="110"/>
      <c r="B31" s="77" t="s">
        <v>342</v>
      </c>
      <c r="C31" s="108">
        <v>44624</v>
      </c>
      <c r="D31" s="106">
        <v>26887</v>
      </c>
    </row>
    <row r="32" spans="1:4" ht="15.75" x14ac:dyDescent="0.25">
      <c r="A32" s="110"/>
      <c r="B32" s="77" t="s">
        <v>342</v>
      </c>
      <c r="C32" s="108">
        <v>44627</v>
      </c>
      <c r="D32" s="106">
        <v>3148500</v>
      </c>
    </row>
    <row r="33" spans="1:4" ht="15.75" x14ac:dyDescent="0.25">
      <c r="A33" s="110"/>
      <c r="B33" s="77" t="s">
        <v>342</v>
      </c>
      <c r="C33" s="108">
        <v>44630</v>
      </c>
      <c r="D33" s="106">
        <v>159000</v>
      </c>
    </row>
    <row r="34" spans="1:4" ht="15.75" x14ac:dyDescent="0.25">
      <c r="A34" s="110"/>
      <c r="B34" s="77" t="s">
        <v>342</v>
      </c>
      <c r="C34" s="108">
        <v>44630</v>
      </c>
      <c r="D34" s="106">
        <v>198500</v>
      </c>
    </row>
    <row r="35" spans="1:4" ht="15.75" x14ac:dyDescent="0.25">
      <c r="A35" s="110"/>
      <c r="B35" s="77" t="s">
        <v>342</v>
      </c>
      <c r="C35" s="108">
        <v>44630</v>
      </c>
      <c r="D35" s="106">
        <v>5000</v>
      </c>
    </row>
    <row r="36" spans="1:4" ht="15.75" x14ac:dyDescent="0.25">
      <c r="A36" s="110"/>
      <c r="B36" s="77" t="s">
        <v>342</v>
      </c>
      <c r="C36" s="108">
        <v>44639</v>
      </c>
      <c r="D36" s="106">
        <v>28600</v>
      </c>
    </row>
    <row r="37" spans="1:4" ht="15.75" x14ac:dyDescent="0.25">
      <c r="A37" s="110"/>
      <c r="B37" s="77" t="s">
        <v>342</v>
      </c>
      <c r="C37" s="108">
        <v>44645</v>
      </c>
      <c r="D37" s="106">
        <v>62287</v>
      </c>
    </row>
    <row r="38" spans="1:4" ht="15.75" x14ac:dyDescent="0.25">
      <c r="A38" s="110"/>
      <c r="B38" s="77" t="s">
        <v>342</v>
      </c>
      <c r="C38" s="108">
        <v>44645</v>
      </c>
      <c r="D38" s="106">
        <v>496845</v>
      </c>
    </row>
    <row r="39" spans="1:4" ht="15.75" x14ac:dyDescent="0.25">
      <c r="A39" s="110"/>
      <c r="B39" s="77" t="s">
        <v>342</v>
      </c>
      <c r="C39" s="108">
        <v>44648</v>
      </c>
      <c r="D39" s="106">
        <v>247000</v>
      </c>
    </row>
    <row r="40" spans="1:4" ht="15.75" x14ac:dyDescent="0.25">
      <c r="A40" s="110"/>
      <c r="B40" s="77" t="s">
        <v>342</v>
      </c>
      <c r="C40" s="108">
        <v>44648</v>
      </c>
      <c r="D40" s="106">
        <v>57000</v>
      </c>
    </row>
    <row r="41" spans="1:4" ht="15.75" x14ac:dyDescent="0.25">
      <c r="A41" s="110"/>
      <c r="B41" s="77" t="s">
        <v>342</v>
      </c>
      <c r="C41" s="108">
        <v>44651</v>
      </c>
      <c r="D41" s="106">
        <v>2500</v>
      </c>
    </row>
    <row r="42" spans="1:4" ht="15.75" x14ac:dyDescent="0.25">
      <c r="A42" s="110"/>
      <c r="B42" s="77" t="s">
        <v>342</v>
      </c>
      <c r="C42" s="108">
        <v>44670</v>
      </c>
      <c r="D42" s="106">
        <v>31500</v>
      </c>
    </row>
    <row r="43" spans="1:4" ht="15.75" x14ac:dyDescent="0.25">
      <c r="A43" s="110"/>
      <c r="B43" s="77" t="s">
        <v>342</v>
      </c>
      <c r="C43" s="108">
        <v>44670</v>
      </c>
      <c r="D43" s="106">
        <v>66500</v>
      </c>
    </row>
    <row r="44" spans="1:4" ht="15.75" x14ac:dyDescent="0.25">
      <c r="A44" s="110"/>
      <c r="B44" s="77" t="s">
        <v>342</v>
      </c>
      <c r="C44" s="108">
        <v>44672</v>
      </c>
      <c r="D44" s="106">
        <v>119000</v>
      </c>
    </row>
    <row r="45" spans="1:4" ht="15.75" x14ac:dyDescent="0.25">
      <c r="A45" s="110"/>
      <c r="B45" s="77" t="s">
        <v>342</v>
      </c>
      <c r="C45" s="108">
        <v>44672</v>
      </c>
      <c r="D45" s="106">
        <v>129500</v>
      </c>
    </row>
    <row r="46" spans="1:4" ht="15.75" x14ac:dyDescent="0.25">
      <c r="A46" s="110"/>
      <c r="B46" s="77" t="s">
        <v>342</v>
      </c>
      <c r="C46" s="108">
        <v>44729</v>
      </c>
      <c r="D46" s="106">
        <v>700000</v>
      </c>
    </row>
    <row r="47" spans="1:4" ht="15.75" x14ac:dyDescent="0.25">
      <c r="A47" s="110"/>
      <c r="B47" s="77" t="s">
        <v>342</v>
      </c>
      <c r="C47" s="108">
        <v>44805</v>
      </c>
      <c r="D47" s="106">
        <v>3704000</v>
      </c>
    </row>
    <row r="48" spans="1:4" ht="15.75" x14ac:dyDescent="0.25">
      <c r="A48" s="110"/>
      <c r="B48" s="77" t="s">
        <v>342</v>
      </c>
      <c r="C48" s="108">
        <v>44874</v>
      </c>
      <c r="D48" s="106">
        <v>1362500</v>
      </c>
    </row>
    <row r="49" spans="1:4" ht="15.75" x14ac:dyDescent="0.25">
      <c r="A49" s="110"/>
      <c r="B49" s="77" t="s">
        <v>342</v>
      </c>
      <c r="C49" s="108">
        <v>44874</v>
      </c>
      <c r="D49" s="106">
        <v>626875</v>
      </c>
    </row>
    <row r="50" spans="1:4" ht="15.75" x14ac:dyDescent="0.25">
      <c r="A50" s="110"/>
      <c r="B50" s="77" t="s">
        <v>342</v>
      </c>
      <c r="C50" s="108">
        <v>44874</v>
      </c>
      <c r="D50" s="106">
        <v>741000</v>
      </c>
    </row>
    <row r="51" spans="1:4" ht="15.75" x14ac:dyDescent="0.25">
      <c r="A51" s="110"/>
      <c r="B51" s="77" t="s">
        <v>342</v>
      </c>
      <c r="C51" s="108">
        <v>44874</v>
      </c>
      <c r="D51" s="106">
        <v>138750</v>
      </c>
    </row>
    <row r="52" spans="1:4" ht="15.75" x14ac:dyDescent="0.25">
      <c r="A52" s="110"/>
      <c r="B52" s="77" t="s">
        <v>342</v>
      </c>
      <c r="C52" s="108">
        <v>44874</v>
      </c>
      <c r="D52" s="106">
        <v>328750</v>
      </c>
    </row>
    <row r="53" spans="1:4" ht="15.75" x14ac:dyDescent="0.25">
      <c r="A53" s="110"/>
      <c r="B53" s="77" t="s">
        <v>342</v>
      </c>
      <c r="C53" s="108">
        <v>44874</v>
      </c>
      <c r="D53" s="106">
        <v>91000</v>
      </c>
    </row>
    <row r="54" spans="1:4" ht="15.75" x14ac:dyDescent="0.25">
      <c r="A54" s="110"/>
      <c r="B54" s="77" t="s">
        <v>342</v>
      </c>
      <c r="C54" s="108">
        <v>44876</v>
      </c>
      <c r="D54" s="106">
        <v>488229</v>
      </c>
    </row>
    <row r="55" spans="1:4" ht="15.75" x14ac:dyDescent="0.25">
      <c r="A55" s="110"/>
      <c r="B55" s="77" t="s">
        <v>342</v>
      </c>
      <c r="C55" s="108">
        <v>44876</v>
      </c>
      <c r="D55" s="106">
        <v>61216</v>
      </c>
    </row>
    <row r="56" spans="1:4" ht="15.75" x14ac:dyDescent="0.25">
      <c r="A56" s="110"/>
      <c r="B56" s="77" t="s">
        <v>342</v>
      </c>
      <c r="C56" s="108">
        <v>44881</v>
      </c>
      <c r="D56" s="106">
        <v>17250</v>
      </c>
    </row>
    <row r="57" spans="1:4" x14ac:dyDescent="0.25">
      <c r="A57" s="100">
        <v>1</v>
      </c>
      <c r="B57" s="77" t="s">
        <v>342</v>
      </c>
      <c r="C57" s="108">
        <v>44883</v>
      </c>
      <c r="D57" s="106">
        <v>500</v>
      </c>
    </row>
    <row r="58" spans="1:4" x14ac:dyDescent="0.25">
      <c r="A58" s="100">
        <v>2</v>
      </c>
      <c r="B58" s="77" t="s">
        <v>342</v>
      </c>
      <c r="C58" s="108">
        <v>44910</v>
      </c>
      <c r="D58" s="106">
        <v>5799</v>
      </c>
    </row>
    <row r="59" spans="1:4" x14ac:dyDescent="0.25">
      <c r="A59" s="100">
        <v>3</v>
      </c>
      <c r="B59" s="77" t="s">
        <v>342</v>
      </c>
      <c r="C59" s="108">
        <v>44910</v>
      </c>
      <c r="D59" s="106">
        <v>4020</v>
      </c>
    </row>
    <row r="60" spans="1:4" x14ac:dyDescent="0.25">
      <c r="A60" s="100">
        <v>4</v>
      </c>
      <c r="B60" s="77" t="s">
        <v>342</v>
      </c>
      <c r="C60" s="108">
        <v>44910</v>
      </c>
      <c r="D60" s="106">
        <v>2683</v>
      </c>
    </row>
    <row r="61" spans="1:4" x14ac:dyDescent="0.25">
      <c r="A61" s="100">
        <v>5</v>
      </c>
      <c r="B61" s="77" t="s">
        <v>342</v>
      </c>
      <c r="C61" s="108">
        <v>44910</v>
      </c>
      <c r="D61" s="106">
        <v>8757</v>
      </c>
    </row>
    <row r="62" spans="1:4" x14ac:dyDescent="0.25">
      <c r="A62" s="100">
        <v>6</v>
      </c>
      <c r="B62" s="77" t="s">
        <v>342</v>
      </c>
      <c r="C62" s="108">
        <v>44910</v>
      </c>
      <c r="D62" s="106">
        <v>999</v>
      </c>
    </row>
    <row r="63" spans="1:4" x14ac:dyDescent="0.25">
      <c r="A63" s="100">
        <v>7</v>
      </c>
      <c r="B63" s="77" t="s">
        <v>342</v>
      </c>
      <c r="C63" s="108">
        <v>44910</v>
      </c>
      <c r="D63" s="106">
        <v>5833</v>
      </c>
    </row>
    <row r="64" spans="1:4" x14ac:dyDescent="0.25">
      <c r="A64" s="100">
        <v>8</v>
      </c>
      <c r="B64" s="77" t="s">
        <v>342</v>
      </c>
      <c r="C64" s="108">
        <v>44910</v>
      </c>
      <c r="D64" s="106">
        <v>12345</v>
      </c>
    </row>
    <row r="65" spans="1:4" x14ac:dyDescent="0.25">
      <c r="A65" s="100">
        <v>9</v>
      </c>
      <c r="B65" s="77" t="s">
        <v>342</v>
      </c>
      <c r="C65" s="108">
        <v>44910</v>
      </c>
      <c r="D65" s="106">
        <v>10095</v>
      </c>
    </row>
    <row r="66" spans="1:4" x14ac:dyDescent="0.25">
      <c r="A66" s="100">
        <v>10</v>
      </c>
      <c r="B66" s="77" t="s">
        <v>342</v>
      </c>
      <c r="C66" s="108">
        <v>44910</v>
      </c>
      <c r="D66" s="106">
        <v>6408</v>
      </c>
    </row>
    <row r="67" spans="1:4" x14ac:dyDescent="0.25">
      <c r="A67" s="100">
        <v>11</v>
      </c>
      <c r="B67" s="77" t="s">
        <v>342</v>
      </c>
      <c r="C67" s="108">
        <v>44910</v>
      </c>
      <c r="D67" s="106">
        <v>6579</v>
      </c>
    </row>
    <row r="68" spans="1:4" x14ac:dyDescent="0.25">
      <c r="A68" s="100">
        <v>12</v>
      </c>
      <c r="B68" s="77" t="s">
        <v>342</v>
      </c>
      <c r="C68" s="108">
        <v>44910</v>
      </c>
      <c r="D68" s="106">
        <v>15992</v>
      </c>
    </row>
    <row r="69" spans="1:4" x14ac:dyDescent="0.25">
      <c r="A69" s="100">
        <v>13</v>
      </c>
      <c r="B69" s="77" t="s">
        <v>342</v>
      </c>
      <c r="C69" s="108">
        <v>44910</v>
      </c>
      <c r="D69" s="106">
        <v>9456</v>
      </c>
    </row>
    <row r="70" spans="1:4" x14ac:dyDescent="0.25">
      <c r="A70" s="100">
        <v>14</v>
      </c>
      <c r="B70" s="77" t="s">
        <v>342</v>
      </c>
      <c r="C70" s="108">
        <v>44910</v>
      </c>
      <c r="D70" s="106">
        <v>6473</v>
      </c>
    </row>
    <row r="71" spans="1:4" x14ac:dyDescent="0.25">
      <c r="A71" s="100">
        <v>15</v>
      </c>
      <c r="B71" s="77" t="s">
        <v>342</v>
      </c>
      <c r="C71" s="108">
        <v>44910</v>
      </c>
      <c r="D71" s="106">
        <v>10447</v>
      </c>
    </row>
    <row r="72" spans="1:4" x14ac:dyDescent="0.25">
      <c r="A72" s="100">
        <v>16</v>
      </c>
      <c r="B72" s="77" t="s">
        <v>342</v>
      </c>
      <c r="C72" s="108">
        <v>44911</v>
      </c>
      <c r="D72" s="106">
        <v>83730</v>
      </c>
    </row>
    <row r="73" spans="1:4" x14ac:dyDescent="0.25">
      <c r="A73" s="100">
        <v>17</v>
      </c>
      <c r="B73" s="77" t="s">
        <v>342</v>
      </c>
      <c r="C73" s="108">
        <v>44967</v>
      </c>
      <c r="D73" s="106">
        <v>2129375</v>
      </c>
    </row>
    <row r="74" spans="1:4" x14ac:dyDescent="0.25">
      <c r="A74" s="100">
        <v>18</v>
      </c>
      <c r="B74" s="77" t="s">
        <v>342</v>
      </c>
      <c r="C74" s="108">
        <v>44967</v>
      </c>
      <c r="D74" s="106">
        <v>3948125</v>
      </c>
    </row>
    <row r="75" spans="1:4" x14ac:dyDescent="0.25">
      <c r="A75" s="100">
        <v>19</v>
      </c>
      <c r="B75" s="77" t="s">
        <v>342</v>
      </c>
      <c r="C75" s="108">
        <v>44967</v>
      </c>
      <c r="D75" s="106">
        <v>673750</v>
      </c>
    </row>
    <row r="76" spans="1:4" x14ac:dyDescent="0.25">
      <c r="A76" s="100">
        <v>20</v>
      </c>
      <c r="B76" s="77" t="s">
        <v>342</v>
      </c>
      <c r="C76" s="108">
        <v>44967</v>
      </c>
      <c r="D76" s="106">
        <v>1369875</v>
      </c>
    </row>
    <row r="77" spans="1:4" x14ac:dyDescent="0.25">
      <c r="A77" s="100">
        <v>21</v>
      </c>
      <c r="B77" s="77" t="s">
        <v>342</v>
      </c>
      <c r="C77" s="108">
        <v>45036</v>
      </c>
      <c r="D77" s="106">
        <v>2360000</v>
      </c>
    </row>
    <row r="78" spans="1:4" x14ac:dyDescent="0.25">
      <c r="A78" s="100">
        <v>22</v>
      </c>
      <c r="B78" s="77" t="s">
        <v>342</v>
      </c>
      <c r="C78" s="108">
        <v>45056</v>
      </c>
      <c r="D78" s="106">
        <v>2000</v>
      </c>
    </row>
    <row r="79" spans="1:4" x14ac:dyDescent="0.25">
      <c r="A79" s="100">
        <v>23</v>
      </c>
      <c r="B79" s="77" t="s">
        <v>342</v>
      </c>
      <c r="C79" s="108">
        <v>45056</v>
      </c>
      <c r="D79" s="106">
        <v>4000</v>
      </c>
    </row>
    <row r="80" spans="1:4" x14ac:dyDescent="0.25">
      <c r="A80" s="100">
        <v>24</v>
      </c>
      <c r="B80" s="77" t="s">
        <v>342</v>
      </c>
      <c r="C80" s="108">
        <v>45058</v>
      </c>
      <c r="D80" s="106">
        <v>29800</v>
      </c>
    </row>
    <row r="81" spans="1:4" x14ac:dyDescent="0.25">
      <c r="A81" s="100">
        <v>25</v>
      </c>
      <c r="B81" s="77" t="s">
        <v>342</v>
      </c>
      <c r="C81" s="108">
        <v>45163</v>
      </c>
      <c r="D81" s="106">
        <v>1281832</v>
      </c>
    </row>
    <row r="82" spans="1:4" x14ac:dyDescent="0.25">
      <c r="A82" s="100">
        <v>26</v>
      </c>
      <c r="B82" s="77" t="s">
        <v>343</v>
      </c>
      <c r="C82" s="108">
        <v>45080</v>
      </c>
      <c r="D82" s="106">
        <v>328750</v>
      </c>
    </row>
    <row r="83" spans="1:4" x14ac:dyDescent="0.25">
      <c r="A83" s="100">
        <v>27</v>
      </c>
      <c r="B83" s="77" t="s">
        <v>343</v>
      </c>
      <c r="C83" s="108">
        <v>45080</v>
      </c>
      <c r="D83" s="106">
        <v>59175</v>
      </c>
    </row>
    <row r="84" spans="1:4" x14ac:dyDescent="0.25">
      <c r="A84" s="100">
        <v>30</v>
      </c>
      <c r="B84" s="77" t="s">
        <v>344</v>
      </c>
      <c r="C84" s="108">
        <v>45080</v>
      </c>
      <c r="D84" s="106">
        <v>138750</v>
      </c>
    </row>
    <row r="85" spans="1:4" x14ac:dyDescent="0.25">
      <c r="A85" s="100">
        <v>31</v>
      </c>
      <c r="B85" s="77" t="s">
        <v>344</v>
      </c>
      <c r="C85" s="108">
        <v>45080</v>
      </c>
      <c r="D85" s="106">
        <v>24975</v>
      </c>
    </row>
    <row r="86" spans="1:4" x14ac:dyDescent="0.25">
      <c r="A86" s="100">
        <v>32</v>
      </c>
      <c r="B86" s="77" t="s">
        <v>828</v>
      </c>
      <c r="C86" s="108">
        <v>45080</v>
      </c>
      <c r="D86" s="106">
        <v>1362500</v>
      </c>
    </row>
    <row r="87" spans="1:4" x14ac:dyDescent="0.25">
      <c r="A87" s="100">
        <v>33</v>
      </c>
      <c r="B87" s="77" t="s">
        <v>828</v>
      </c>
      <c r="C87" s="108">
        <v>45080</v>
      </c>
      <c r="D87" s="106">
        <v>245250</v>
      </c>
    </row>
    <row r="88" spans="1:4" x14ac:dyDescent="0.25">
      <c r="A88" s="100">
        <v>34</v>
      </c>
      <c r="B88" s="77" t="s">
        <v>341</v>
      </c>
      <c r="C88" s="133">
        <v>45183</v>
      </c>
      <c r="D88" s="106">
        <v>121275</v>
      </c>
    </row>
    <row r="89" spans="1:4" x14ac:dyDescent="0.25">
      <c r="A89" s="100">
        <v>35</v>
      </c>
      <c r="B89" s="77" t="s">
        <v>341</v>
      </c>
      <c r="C89" s="135">
        <v>45183</v>
      </c>
      <c r="D89" s="106">
        <v>1369875</v>
      </c>
    </row>
    <row r="90" spans="1:4" x14ac:dyDescent="0.25">
      <c r="A90" s="100">
        <v>36</v>
      </c>
      <c r="B90" s="77" t="s">
        <v>341</v>
      </c>
      <c r="C90" s="135">
        <v>45183</v>
      </c>
      <c r="D90" s="106">
        <v>246578</v>
      </c>
    </row>
    <row r="91" spans="1:4" x14ac:dyDescent="0.25">
      <c r="A91" s="100">
        <v>37</v>
      </c>
      <c r="B91" s="77" t="s">
        <v>341</v>
      </c>
      <c r="C91" s="135">
        <v>45183</v>
      </c>
      <c r="D91" s="106">
        <v>2129375</v>
      </c>
    </row>
    <row r="92" spans="1:4" x14ac:dyDescent="0.25">
      <c r="A92" s="100">
        <v>38</v>
      </c>
      <c r="B92" s="77" t="s">
        <v>341</v>
      </c>
      <c r="C92" s="135">
        <v>45183</v>
      </c>
      <c r="D92" s="106">
        <v>673750</v>
      </c>
    </row>
    <row r="93" spans="1:4" x14ac:dyDescent="0.25">
      <c r="A93" s="100">
        <v>39</v>
      </c>
      <c r="B93" s="77" t="s">
        <v>341</v>
      </c>
      <c r="C93" s="135">
        <v>45183</v>
      </c>
      <c r="D93" s="106">
        <v>710663</v>
      </c>
    </row>
    <row r="94" spans="1:4" x14ac:dyDescent="0.25">
      <c r="A94" s="100">
        <v>40</v>
      </c>
      <c r="B94" s="77" t="s">
        <v>341</v>
      </c>
      <c r="C94" s="135">
        <v>45183</v>
      </c>
      <c r="D94" s="106">
        <v>3948125</v>
      </c>
    </row>
    <row r="95" spans="1:4" x14ac:dyDescent="0.25">
      <c r="A95" s="100">
        <v>41</v>
      </c>
      <c r="B95" s="77" t="s">
        <v>341</v>
      </c>
      <c r="C95" s="135">
        <v>45183</v>
      </c>
      <c r="D95" s="106">
        <v>383288</v>
      </c>
    </row>
    <row r="96" spans="1:4" x14ac:dyDescent="0.25">
      <c r="A96" s="100">
        <v>42</v>
      </c>
      <c r="B96" t="s">
        <v>828</v>
      </c>
      <c r="C96" s="135">
        <v>45263</v>
      </c>
      <c r="D96" s="106">
        <v>1362500</v>
      </c>
    </row>
    <row r="97" spans="1:4" x14ac:dyDescent="0.25">
      <c r="A97" s="100">
        <v>43</v>
      </c>
      <c r="B97" t="s">
        <v>828</v>
      </c>
      <c r="C97" s="135">
        <v>45263</v>
      </c>
      <c r="D97" s="106">
        <v>163500</v>
      </c>
    </row>
    <row r="98" spans="1:4" x14ac:dyDescent="0.25">
      <c r="A98" s="100">
        <v>44</v>
      </c>
      <c r="B98" s="77" t="s">
        <v>341</v>
      </c>
      <c r="C98" s="133">
        <v>45263</v>
      </c>
      <c r="D98" s="106">
        <v>644125</v>
      </c>
    </row>
    <row r="99" spans="1:4" x14ac:dyDescent="0.25">
      <c r="A99" s="100">
        <v>45</v>
      </c>
      <c r="B99" s="77" t="s">
        <v>341</v>
      </c>
      <c r="C99" s="135">
        <v>45263</v>
      </c>
      <c r="D99" s="106">
        <v>77295</v>
      </c>
    </row>
    <row r="100" spans="1:4" x14ac:dyDescent="0.25">
      <c r="A100" s="100">
        <v>46</v>
      </c>
      <c r="B100" s="77" t="s">
        <v>342</v>
      </c>
      <c r="C100" s="133">
        <v>45231</v>
      </c>
      <c r="D100" s="106">
        <v>44891</v>
      </c>
    </row>
    <row r="101" spans="1:4" x14ac:dyDescent="0.25">
      <c r="A101" s="100">
        <v>47</v>
      </c>
      <c r="B101" s="77" t="s">
        <v>342</v>
      </c>
      <c r="C101" s="135">
        <v>45233</v>
      </c>
      <c r="D101" s="106">
        <v>33300</v>
      </c>
    </row>
    <row r="102" spans="1:4" x14ac:dyDescent="0.25">
      <c r="A102" s="100">
        <v>48</v>
      </c>
      <c r="B102" s="77" t="s">
        <v>343</v>
      </c>
      <c r="C102" s="133">
        <v>45263</v>
      </c>
      <c r="D102" s="106">
        <v>328750</v>
      </c>
    </row>
    <row r="103" spans="1:4" x14ac:dyDescent="0.25">
      <c r="A103" s="100">
        <v>49</v>
      </c>
      <c r="B103" s="77" t="s">
        <v>343</v>
      </c>
      <c r="C103" s="135">
        <v>45263</v>
      </c>
      <c r="D103" s="106">
        <v>39450</v>
      </c>
    </row>
    <row r="104" spans="1:4" x14ac:dyDescent="0.25">
      <c r="A104" s="100">
        <v>50</v>
      </c>
      <c r="B104" s="77" t="s">
        <v>344</v>
      </c>
      <c r="C104" s="133">
        <v>45263</v>
      </c>
      <c r="D104" s="106">
        <v>138750</v>
      </c>
    </row>
    <row r="105" spans="1:4" ht="15.75" thickBot="1" x14ac:dyDescent="0.3">
      <c r="A105" s="100">
        <v>51</v>
      </c>
      <c r="B105" s="77" t="s">
        <v>344</v>
      </c>
      <c r="C105" s="135">
        <v>45263</v>
      </c>
      <c r="D105" s="106">
        <v>16650</v>
      </c>
    </row>
    <row r="106" spans="1:4" x14ac:dyDescent="0.25">
      <c r="A106" s="100">
        <v>52</v>
      </c>
      <c r="B106" s="178" t="s">
        <v>341</v>
      </c>
      <c r="C106" s="108"/>
      <c r="D106" s="187">
        <v>2129375</v>
      </c>
    </row>
    <row r="107" spans="1:4" x14ac:dyDescent="0.25">
      <c r="A107" s="100">
        <v>53</v>
      </c>
      <c r="B107" s="77" t="s">
        <v>341</v>
      </c>
      <c r="C107" s="108"/>
      <c r="D107" s="106">
        <v>255525</v>
      </c>
    </row>
    <row r="108" spans="1:4" x14ac:dyDescent="0.25">
      <c r="A108" s="100">
        <v>54</v>
      </c>
      <c r="B108" s="77" t="s">
        <v>341</v>
      </c>
      <c r="C108" s="108"/>
      <c r="D108" s="106">
        <v>673750</v>
      </c>
    </row>
    <row r="109" spans="1:4" x14ac:dyDescent="0.25">
      <c r="A109" s="100">
        <v>55</v>
      </c>
      <c r="B109" s="77" t="s">
        <v>341</v>
      </c>
      <c r="C109" s="108"/>
      <c r="D109" s="106">
        <v>80850</v>
      </c>
    </row>
    <row r="110" spans="1:4" x14ac:dyDescent="0.25">
      <c r="A110" s="100">
        <v>56</v>
      </c>
      <c r="B110" s="77" t="s">
        <v>341</v>
      </c>
      <c r="C110" s="108"/>
      <c r="D110" s="106">
        <v>1369875</v>
      </c>
    </row>
    <row r="111" spans="1:4" x14ac:dyDescent="0.25">
      <c r="A111" s="100">
        <v>57</v>
      </c>
      <c r="B111" s="77" t="s">
        <v>341</v>
      </c>
      <c r="C111" s="108"/>
      <c r="D111" s="106">
        <v>164385</v>
      </c>
    </row>
    <row r="112" spans="1:4" x14ac:dyDescent="0.25">
      <c r="A112" s="100">
        <v>58</v>
      </c>
      <c r="B112" s="77" t="s">
        <v>341</v>
      </c>
      <c r="C112" s="108"/>
      <c r="D112" s="106">
        <v>3948125</v>
      </c>
    </row>
    <row r="113" spans="1:4" x14ac:dyDescent="0.25">
      <c r="A113" s="100">
        <v>59</v>
      </c>
      <c r="B113" s="77" t="s">
        <v>341</v>
      </c>
      <c r="C113" s="108"/>
      <c r="D113" s="106">
        <v>473775</v>
      </c>
    </row>
    <row r="114" spans="1:4" ht="15.75" thickBot="1" x14ac:dyDescent="0.3">
      <c r="A114" s="100">
        <v>60</v>
      </c>
      <c r="B114" s="77" t="s">
        <v>341</v>
      </c>
      <c r="C114" s="108"/>
      <c r="D114" s="106">
        <v>473775</v>
      </c>
    </row>
    <row r="115" spans="1:4" x14ac:dyDescent="0.25">
      <c r="A115" s="100">
        <v>61</v>
      </c>
      <c r="B115" s="178" t="s">
        <v>923</v>
      </c>
      <c r="C115" s="188">
        <v>45329</v>
      </c>
      <c r="D115" s="187">
        <v>3570</v>
      </c>
    </row>
    <row r="116" spans="1:4" x14ac:dyDescent="0.25">
      <c r="A116" s="100">
        <v>62</v>
      </c>
      <c r="B116" s="77" t="s">
        <v>923</v>
      </c>
      <c r="C116" s="189">
        <v>45349</v>
      </c>
      <c r="D116" s="106">
        <v>2000</v>
      </c>
    </row>
    <row r="117" spans="1:4" x14ac:dyDescent="0.25">
      <c r="A117" s="100">
        <v>63</v>
      </c>
      <c r="B117" s="77" t="s">
        <v>923</v>
      </c>
      <c r="C117" s="189">
        <v>45349</v>
      </c>
      <c r="D117" s="106">
        <v>4000</v>
      </c>
    </row>
    <row r="118" spans="1:4" x14ac:dyDescent="0.25">
      <c r="A118" s="100">
        <v>64</v>
      </c>
      <c r="B118" s="77" t="s">
        <v>923</v>
      </c>
      <c r="C118" s="189">
        <v>45351</v>
      </c>
      <c r="D118" s="106">
        <v>1220000</v>
      </c>
    </row>
    <row r="119" spans="1:4" x14ac:dyDescent="0.25">
      <c r="A119" s="100">
        <v>65</v>
      </c>
      <c r="B119" s="77" t="s">
        <v>923</v>
      </c>
      <c r="C119" s="189">
        <v>45351</v>
      </c>
      <c r="D119" s="106">
        <v>2500</v>
      </c>
    </row>
    <row r="120" spans="1:4" x14ac:dyDescent="0.25">
      <c r="A120" s="100">
        <v>66</v>
      </c>
      <c r="B120" s="77" t="s">
        <v>923</v>
      </c>
      <c r="C120" s="189">
        <v>45366</v>
      </c>
      <c r="D120" s="106">
        <v>8972</v>
      </c>
    </row>
    <row r="121" spans="1:4" x14ac:dyDescent="0.25">
      <c r="A121" s="100">
        <v>67</v>
      </c>
      <c r="B121" s="77" t="s">
        <v>923</v>
      </c>
      <c r="C121" s="189">
        <v>45373</v>
      </c>
      <c r="D121" s="106">
        <v>9600</v>
      </c>
    </row>
    <row r="122" spans="1:4" x14ac:dyDescent="0.25">
      <c r="A122" s="100">
        <v>68</v>
      </c>
      <c r="B122" s="77" t="s">
        <v>923</v>
      </c>
      <c r="C122" s="189">
        <v>45378</v>
      </c>
      <c r="D122" s="106">
        <v>57500</v>
      </c>
    </row>
    <row r="123" spans="1:4" x14ac:dyDescent="0.25">
      <c r="A123" s="100">
        <v>69</v>
      </c>
      <c r="B123" s="77" t="s">
        <v>923</v>
      </c>
      <c r="C123" s="189">
        <v>45378</v>
      </c>
      <c r="D123" s="106">
        <v>69110500</v>
      </c>
    </row>
    <row r="124" spans="1:4" x14ac:dyDescent="0.25">
      <c r="A124" s="100">
        <v>70</v>
      </c>
      <c r="B124" s="77" t="s">
        <v>923</v>
      </c>
      <c r="C124" s="189">
        <v>45378</v>
      </c>
      <c r="D124" s="106">
        <v>47000</v>
      </c>
    </row>
    <row r="125" spans="1:4" ht="15.75" thickBot="1" x14ac:dyDescent="0.3">
      <c r="A125" s="100">
        <v>71</v>
      </c>
      <c r="B125" s="77" t="s">
        <v>923</v>
      </c>
      <c r="C125" s="189">
        <v>45379</v>
      </c>
      <c r="D125" s="106">
        <v>35500</v>
      </c>
    </row>
    <row r="126" spans="1:4" x14ac:dyDescent="0.25">
      <c r="A126" s="100">
        <v>72</v>
      </c>
      <c r="B126" s="199" t="s">
        <v>344</v>
      </c>
      <c r="C126" s="193">
        <v>45446</v>
      </c>
      <c r="D126" s="205">
        <v>138750</v>
      </c>
    </row>
    <row r="127" spans="1:4" x14ac:dyDescent="0.25">
      <c r="A127" s="100">
        <v>73</v>
      </c>
      <c r="B127" t="s">
        <v>344</v>
      </c>
      <c r="C127" s="179">
        <v>45446</v>
      </c>
      <c r="D127" s="1">
        <v>8325</v>
      </c>
    </row>
    <row r="128" spans="1:4" x14ac:dyDescent="0.25">
      <c r="A128" s="100">
        <v>74</v>
      </c>
      <c r="B128" t="s">
        <v>344</v>
      </c>
      <c r="C128" s="179">
        <v>45455</v>
      </c>
      <c r="D128" s="1">
        <v>8325</v>
      </c>
    </row>
    <row r="129" spans="1:4" ht="15.75" thickBot="1" x14ac:dyDescent="0.3">
      <c r="A129" s="100">
        <v>75</v>
      </c>
      <c r="B129" s="204" t="s">
        <v>344</v>
      </c>
      <c r="C129" s="180">
        <v>45455</v>
      </c>
      <c r="D129" s="206">
        <v>138750</v>
      </c>
    </row>
    <row r="130" spans="1:4" x14ac:dyDescent="0.25">
      <c r="A130" s="100">
        <v>76</v>
      </c>
      <c r="B130" s="199" t="s">
        <v>343</v>
      </c>
      <c r="C130" s="203">
        <v>45446</v>
      </c>
      <c r="D130" s="205">
        <v>328750</v>
      </c>
    </row>
    <row r="131" spans="1:4" x14ac:dyDescent="0.25">
      <c r="A131" s="100">
        <v>77</v>
      </c>
      <c r="B131" t="s">
        <v>343</v>
      </c>
      <c r="C131" s="179">
        <v>45446</v>
      </c>
      <c r="D131" s="1">
        <v>19725</v>
      </c>
    </row>
    <row r="132" spans="1:4" x14ac:dyDescent="0.25">
      <c r="A132" s="100">
        <v>78</v>
      </c>
      <c r="B132" t="s">
        <v>343</v>
      </c>
      <c r="C132" s="179">
        <v>45455</v>
      </c>
      <c r="D132" s="1">
        <v>328750</v>
      </c>
    </row>
    <row r="133" spans="1:4" ht="15.75" thickBot="1" x14ac:dyDescent="0.3">
      <c r="A133" s="100">
        <v>79</v>
      </c>
      <c r="B133" s="204" t="s">
        <v>343</v>
      </c>
      <c r="C133" s="179">
        <v>45455</v>
      </c>
      <c r="D133" s="206">
        <v>19725</v>
      </c>
    </row>
    <row r="134" spans="1:4" x14ac:dyDescent="0.25">
      <c r="A134" s="100">
        <v>80</v>
      </c>
      <c r="B134" s="199" t="s">
        <v>923</v>
      </c>
      <c r="C134" s="147"/>
      <c r="D134" s="1">
        <v>4238500</v>
      </c>
    </row>
    <row r="135" spans="1:4" x14ac:dyDescent="0.25">
      <c r="A135" s="100">
        <v>81</v>
      </c>
      <c r="B135" t="s">
        <v>923</v>
      </c>
      <c r="C135" s="148"/>
      <c r="D135" s="1">
        <v>3505000</v>
      </c>
    </row>
    <row r="136" spans="1:4" x14ac:dyDescent="0.25">
      <c r="A136" s="100">
        <v>82</v>
      </c>
      <c r="B136" t="s">
        <v>923</v>
      </c>
      <c r="C136" s="148"/>
      <c r="D136" s="1">
        <v>1030000</v>
      </c>
    </row>
    <row r="137" spans="1:4" x14ac:dyDescent="0.25">
      <c r="A137" s="100">
        <v>83</v>
      </c>
      <c r="B137" t="s">
        <v>923</v>
      </c>
      <c r="C137" s="148"/>
      <c r="D137" s="1">
        <v>1980500</v>
      </c>
    </row>
    <row r="138" spans="1:4" ht="15.75" thickBot="1" x14ac:dyDescent="0.3">
      <c r="A138" s="100">
        <v>84</v>
      </c>
      <c r="B138" s="204" t="s">
        <v>923</v>
      </c>
      <c r="C138" s="197"/>
      <c r="D138" s="1">
        <v>7360000</v>
      </c>
    </row>
    <row r="139" spans="1:4" x14ac:dyDescent="0.25">
      <c r="A139" s="100">
        <v>85</v>
      </c>
      <c r="B139" s="199" t="s">
        <v>341</v>
      </c>
      <c r="C139" s="193">
        <v>45446</v>
      </c>
      <c r="D139" s="1">
        <v>38648</v>
      </c>
    </row>
    <row r="140" spans="1:4" x14ac:dyDescent="0.25">
      <c r="A140" s="100">
        <v>86</v>
      </c>
      <c r="B140" t="s">
        <v>341</v>
      </c>
      <c r="C140" s="179">
        <v>45446</v>
      </c>
      <c r="D140" s="1">
        <v>644125</v>
      </c>
    </row>
    <row r="141" spans="1:4" x14ac:dyDescent="0.25">
      <c r="A141" s="100">
        <v>87</v>
      </c>
      <c r="B141" t="s">
        <v>341</v>
      </c>
      <c r="C141" s="179">
        <v>45455</v>
      </c>
      <c r="D141" s="1">
        <v>38648</v>
      </c>
    </row>
    <row r="142" spans="1:4" x14ac:dyDescent="0.25">
      <c r="A142" s="100">
        <v>88</v>
      </c>
      <c r="B142" t="s">
        <v>341</v>
      </c>
      <c r="C142" s="179">
        <v>45455</v>
      </c>
      <c r="D142" s="1">
        <v>644125</v>
      </c>
    </row>
    <row r="143" spans="1:4" ht="15.75" thickBot="1" x14ac:dyDescent="0.3">
      <c r="A143" s="100">
        <v>89</v>
      </c>
      <c r="B143" s="204" t="s">
        <v>341</v>
      </c>
      <c r="C143" s="180">
        <v>45462</v>
      </c>
      <c r="D143" s="1">
        <v>11641</v>
      </c>
    </row>
    <row r="144" spans="1:4" x14ac:dyDescent="0.25">
      <c r="A144" s="100">
        <v>90</v>
      </c>
      <c r="B144" s="199" t="s">
        <v>828</v>
      </c>
      <c r="C144" s="193">
        <v>45446</v>
      </c>
      <c r="D144" s="205">
        <v>81750</v>
      </c>
    </row>
    <row r="145" spans="1:4" x14ac:dyDescent="0.25">
      <c r="A145" s="100">
        <v>91</v>
      </c>
      <c r="B145" t="s">
        <v>828</v>
      </c>
      <c r="C145" s="179">
        <v>45446</v>
      </c>
      <c r="D145" s="1">
        <v>1362500</v>
      </c>
    </row>
    <row r="146" spans="1:4" x14ac:dyDescent="0.25">
      <c r="A146" s="100">
        <v>92</v>
      </c>
      <c r="B146" t="s">
        <v>828</v>
      </c>
      <c r="C146" s="179">
        <v>45455</v>
      </c>
      <c r="D146" s="1">
        <v>81750</v>
      </c>
    </row>
    <row r="147" spans="1:4" ht="15.75" thickBot="1" x14ac:dyDescent="0.3">
      <c r="A147" s="100">
        <v>93</v>
      </c>
      <c r="B147" s="204" t="s">
        <v>828</v>
      </c>
      <c r="C147" s="179">
        <v>45455</v>
      </c>
      <c r="D147" s="206">
        <v>1362500</v>
      </c>
    </row>
    <row r="148" spans="1:4" x14ac:dyDescent="0.25">
      <c r="A148" s="100">
        <v>94</v>
      </c>
      <c r="B148" s="77"/>
      <c r="C148" s="80"/>
      <c r="D148" s="106"/>
    </row>
    <row r="149" spans="1:4" ht="15.75" x14ac:dyDescent="0.25">
      <c r="A149" s="100">
        <v>95</v>
      </c>
      <c r="B149" s="54"/>
      <c r="C149" s="80"/>
      <c r="D149" s="106"/>
    </row>
    <row r="150" spans="1:4" ht="16.5" thickBot="1" x14ac:dyDescent="0.3">
      <c r="A150" s="100">
        <v>96</v>
      </c>
      <c r="B150" s="54"/>
      <c r="C150" s="53"/>
      <c r="D150" s="57"/>
    </row>
    <row r="151" spans="1:4" ht="16.5" thickBot="1" x14ac:dyDescent="0.3">
      <c r="A151" s="53"/>
      <c r="B151" s="54"/>
      <c r="C151" s="55"/>
      <c r="D151" s="151">
        <f>SUM(D2:D150)</f>
        <v>155242571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EFB3B-961C-4253-8C7B-E08060F003B8}">
  <dimension ref="A1:F2769"/>
  <sheetViews>
    <sheetView topLeftCell="A2743" workbookViewId="0">
      <selection activeCell="B2765" sqref="B2765"/>
    </sheetView>
  </sheetViews>
  <sheetFormatPr defaultRowHeight="15" x14ac:dyDescent="0.25"/>
  <cols>
    <col min="1" max="1" width="11.85546875" bestFit="1" customWidth="1"/>
    <col min="2" max="2" width="49.7109375" bestFit="1" customWidth="1"/>
    <col min="4" max="4" width="15.28515625" style="1" bestFit="1" customWidth="1"/>
    <col min="7" max="7" width="12.5703125" bestFit="1" customWidth="1"/>
  </cols>
  <sheetData>
    <row r="1" spans="1:4" ht="15.75" customHeight="1" x14ac:dyDescent="0.25"/>
    <row r="2" spans="1:4" x14ac:dyDescent="0.25">
      <c r="A2" s="101" t="s">
        <v>0</v>
      </c>
      <c r="B2" s="101" t="s">
        <v>104</v>
      </c>
      <c r="D2" s="1" t="s">
        <v>110</v>
      </c>
    </row>
    <row r="3" spans="1:4" x14ac:dyDescent="0.25">
      <c r="A3" s="113">
        <v>44639</v>
      </c>
      <c r="B3" s="114" t="s">
        <v>675</v>
      </c>
      <c r="D3" s="1">
        <v>4144</v>
      </c>
    </row>
    <row r="4" spans="1:4" x14ac:dyDescent="0.25">
      <c r="A4" s="115">
        <v>44649</v>
      </c>
      <c r="B4" s="114" t="s">
        <v>3</v>
      </c>
      <c r="D4" s="1">
        <v>448</v>
      </c>
    </row>
    <row r="5" spans="1:4" x14ac:dyDescent="0.25">
      <c r="A5" s="115">
        <v>44666</v>
      </c>
      <c r="B5" s="114" t="s">
        <v>676</v>
      </c>
      <c r="D5" s="1">
        <v>65408</v>
      </c>
    </row>
    <row r="6" spans="1:4" x14ac:dyDescent="0.25">
      <c r="A6" s="115">
        <v>44670</v>
      </c>
      <c r="B6" s="114" t="s">
        <v>3</v>
      </c>
      <c r="D6" s="1">
        <v>2800</v>
      </c>
    </row>
    <row r="7" spans="1:4" x14ac:dyDescent="0.25">
      <c r="A7" s="115">
        <v>44681</v>
      </c>
      <c r="B7" s="114" t="s">
        <v>676</v>
      </c>
      <c r="D7" s="1">
        <v>65408</v>
      </c>
    </row>
    <row r="8" spans="1:4" x14ac:dyDescent="0.25">
      <c r="A8" s="115">
        <v>44681</v>
      </c>
      <c r="B8" s="114" t="s">
        <v>676</v>
      </c>
      <c r="D8" s="1">
        <v>65408</v>
      </c>
    </row>
    <row r="9" spans="1:4" x14ac:dyDescent="0.25">
      <c r="A9" s="115">
        <v>44692</v>
      </c>
      <c r="B9" s="114" t="s">
        <v>57</v>
      </c>
      <c r="D9" s="1">
        <v>952</v>
      </c>
    </row>
    <row r="10" spans="1:4" x14ac:dyDescent="0.25">
      <c r="A10" s="115">
        <v>44695</v>
      </c>
      <c r="B10" s="114" t="s">
        <v>675</v>
      </c>
      <c r="D10" s="1">
        <v>5544</v>
      </c>
    </row>
    <row r="11" spans="1:4" x14ac:dyDescent="0.25">
      <c r="A11" s="115">
        <v>44716</v>
      </c>
      <c r="B11" s="114" t="s">
        <v>3</v>
      </c>
      <c r="D11" s="1">
        <v>76608</v>
      </c>
    </row>
    <row r="12" spans="1:4" x14ac:dyDescent="0.25">
      <c r="A12" s="115">
        <v>44901</v>
      </c>
      <c r="B12" s="114" t="s">
        <v>677</v>
      </c>
      <c r="D12" s="1">
        <v>135795.74</v>
      </c>
    </row>
    <row r="13" spans="1:4" x14ac:dyDescent="0.25">
      <c r="A13" s="115">
        <v>44924</v>
      </c>
      <c r="B13" s="114" t="s">
        <v>677</v>
      </c>
      <c r="D13" s="1">
        <v>134552.60999999999</v>
      </c>
    </row>
    <row r="14" spans="1:4" x14ac:dyDescent="0.25">
      <c r="A14" s="115">
        <v>44924</v>
      </c>
      <c r="B14" s="114" t="s">
        <v>677</v>
      </c>
      <c r="D14" s="1">
        <v>135794.85999999999</v>
      </c>
    </row>
    <row r="15" spans="1:4" x14ac:dyDescent="0.25">
      <c r="A15" s="115">
        <v>44936</v>
      </c>
      <c r="B15" s="114" t="s">
        <v>677</v>
      </c>
      <c r="D15" s="1">
        <v>103781</v>
      </c>
    </row>
    <row r="16" spans="1:4" x14ac:dyDescent="0.25">
      <c r="A16" s="115">
        <v>44936</v>
      </c>
      <c r="B16" s="114" t="s">
        <v>677</v>
      </c>
      <c r="D16" s="1">
        <v>121415.06000000001</v>
      </c>
    </row>
    <row r="17" spans="1:4" x14ac:dyDescent="0.25">
      <c r="A17" s="115">
        <v>44939</v>
      </c>
      <c r="B17" s="114" t="s">
        <v>677</v>
      </c>
      <c r="D17" s="1">
        <v>135135.16</v>
      </c>
    </row>
    <row r="18" spans="1:4" x14ac:dyDescent="0.25">
      <c r="A18" s="115">
        <v>44939</v>
      </c>
      <c r="B18" s="114" t="s">
        <v>677</v>
      </c>
      <c r="D18" s="1">
        <v>69558.040000000008</v>
      </c>
    </row>
    <row r="19" spans="1:4" x14ac:dyDescent="0.25">
      <c r="A19" s="115">
        <v>44957</v>
      </c>
      <c r="B19" s="114" t="s">
        <v>677</v>
      </c>
      <c r="D19" s="1">
        <v>71068.039999999994</v>
      </c>
    </row>
    <row r="20" spans="1:4" x14ac:dyDescent="0.25">
      <c r="A20" s="115">
        <v>44967</v>
      </c>
      <c r="B20" s="114" t="s">
        <v>677</v>
      </c>
      <c r="D20" s="1">
        <v>84604.799999999988</v>
      </c>
    </row>
    <row r="21" spans="1:4" x14ac:dyDescent="0.25">
      <c r="A21" s="115">
        <v>44967</v>
      </c>
      <c r="B21" s="114" t="s">
        <v>677</v>
      </c>
      <c r="D21" s="1">
        <v>71068.039999999994</v>
      </c>
    </row>
    <row r="22" spans="1:4" x14ac:dyDescent="0.25">
      <c r="A22" s="115">
        <v>44968</v>
      </c>
      <c r="B22" s="114" t="s">
        <v>677</v>
      </c>
      <c r="D22" s="1">
        <v>97462.3</v>
      </c>
    </row>
    <row r="23" spans="1:4" x14ac:dyDescent="0.25">
      <c r="A23" s="115">
        <v>44979</v>
      </c>
      <c r="B23" s="114" t="s">
        <v>677</v>
      </c>
      <c r="D23" s="1">
        <v>126879</v>
      </c>
    </row>
    <row r="24" spans="1:4" x14ac:dyDescent="0.25">
      <c r="A24" s="115">
        <v>44982</v>
      </c>
      <c r="B24" s="114" t="s">
        <v>678</v>
      </c>
      <c r="D24" s="1">
        <v>145507.33000000002</v>
      </c>
    </row>
    <row r="25" spans="1:4" x14ac:dyDescent="0.25">
      <c r="A25" s="115">
        <v>44982</v>
      </c>
      <c r="B25" s="114" t="s">
        <v>677</v>
      </c>
      <c r="D25" s="1">
        <v>73098.540000000008</v>
      </c>
    </row>
    <row r="26" spans="1:4" x14ac:dyDescent="0.25">
      <c r="A26" s="115">
        <v>44984</v>
      </c>
      <c r="B26" s="114" t="s">
        <v>677</v>
      </c>
      <c r="D26" s="1">
        <v>60631.199999999997</v>
      </c>
    </row>
    <row r="27" spans="1:4" x14ac:dyDescent="0.25">
      <c r="A27" s="115">
        <v>44984</v>
      </c>
      <c r="B27" s="114" t="s">
        <v>677</v>
      </c>
      <c r="D27" s="1">
        <v>109647.82</v>
      </c>
    </row>
    <row r="28" spans="1:4" x14ac:dyDescent="0.25">
      <c r="A28" s="115">
        <v>44986</v>
      </c>
      <c r="B28" s="114" t="s">
        <v>679</v>
      </c>
      <c r="D28" s="1">
        <v>12320</v>
      </c>
    </row>
    <row r="29" spans="1:4" x14ac:dyDescent="0.25">
      <c r="A29" s="115">
        <v>44987</v>
      </c>
      <c r="B29" s="114" t="s">
        <v>679</v>
      </c>
      <c r="D29" s="1">
        <v>26880</v>
      </c>
    </row>
    <row r="30" spans="1:4" x14ac:dyDescent="0.25">
      <c r="A30" s="115">
        <v>45016</v>
      </c>
      <c r="B30" s="114" t="s">
        <v>677</v>
      </c>
      <c r="D30" s="1">
        <v>117570.24000000001</v>
      </c>
    </row>
    <row r="31" spans="1:4" x14ac:dyDescent="0.25">
      <c r="A31" s="115">
        <v>45016</v>
      </c>
      <c r="B31" s="114" t="s">
        <v>677</v>
      </c>
      <c r="D31" s="1">
        <v>109647.82</v>
      </c>
    </row>
    <row r="32" spans="1:4" x14ac:dyDescent="0.25">
      <c r="A32" s="115">
        <v>45016</v>
      </c>
      <c r="B32" s="114" t="s">
        <v>677</v>
      </c>
      <c r="D32" s="1">
        <v>59223.360000000001</v>
      </c>
    </row>
    <row r="33" spans="1:4" x14ac:dyDescent="0.25">
      <c r="A33" s="115">
        <v>45016</v>
      </c>
      <c r="B33" s="114" t="s">
        <v>677</v>
      </c>
      <c r="D33" s="1">
        <v>65427.719999999994</v>
      </c>
    </row>
    <row r="34" spans="1:4" x14ac:dyDescent="0.25">
      <c r="A34" s="115">
        <v>45016</v>
      </c>
      <c r="B34" s="114" t="s">
        <v>677</v>
      </c>
      <c r="D34" s="1">
        <v>63453.600000000006</v>
      </c>
    </row>
    <row r="35" spans="1:4" x14ac:dyDescent="0.25">
      <c r="A35" s="115">
        <v>45035</v>
      </c>
      <c r="B35" s="114" t="s">
        <v>677</v>
      </c>
      <c r="D35" s="1">
        <v>67004.58</v>
      </c>
    </row>
    <row r="36" spans="1:4" x14ac:dyDescent="0.25">
      <c r="A36" s="115">
        <v>45035</v>
      </c>
      <c r="B36" s="114" t="s">
        <v>677</v>
      </c>
      <c r="D36" s="1">
        <v>60915.460000000006</v>
      </c>
    </row>
    <row r="37" spans="1:4" x14ac:dyDescent="0.25">
      <c r="A37" s="115">
        <v>45036</v>
      </c>
      <c r="B37" s="114" t="s">
        <v>677</v>
      </c>
      <c r="D37" s="1">
        <v>75298.28</v>
      </c>
    </row>
    <row r="38" spans="1:4" x14ac:dyDescent="0.25">
      <c r="A38" s="115">
        <v>45036</v>
      </c>
      <c r="B38" s="114" t="s">
        <v>677</v>
      </c>
      <c r="D38" s="1">
        <v>69375.940000000017</v>
      </c>
    </row>
    <row r="39" spans="1:4" x14ac:dyDescent="0.25">
      <c r="A39" s="115">
        <v>45036</v>
      </c>
      <c r="B39" s="114" t="s">
        <v>677</v>
      </c>
      <c r="D39" s="1">
        <v>73606.180000000008</v>
      </c>
    </row>
    <row r="40" spans="1:4" x14ac:dyDescent="0.25">
      <c r="A40" s="115">
        <v>45045</v>
      </c>
      <c r="B40" s="114" t="s">
        <v>677</v>
      </c>
      <c r="D40" s="1">
        <v>85279.22</v>
      </c>
    </row>
    <row r="41" spans="1:4" x14ac:dyDescent="0.25">
      <c r="A41" s="115">
        <v>45045</v>
      </c>
      <c r="B41" s="114" t="s">
        <v>677</v>
      </c>
      <c r="D41" s="1">
        <v>103556.28000000001</v>
      </c>
    </row>
    <row r="42" spans="1:4" x14ac:dyDescent="0.25">
      <c r="A42" s="115">
        <v>45046</v>
      </c>
      <c r="B42" s="114" t="s">
        <v>5</v>
      </c>
      <c r="D42" s="1">
        <v>66552.639999999999</v>
      </c>
    </row>
    <row r="43" spans="1:4" x14ac:dyDescent="0.25">
      <c r="A43" s="115">
        <v>45057</v>
      </c>
      <c r="B43" s="114" t="s">
        <v>679</v>
      </c>
      <c r="D43" s="1">
        <v>14560</v>
      </c>
    </row>
    <row r="44" spans="1:4" x14ac:dyDescent="0.25">
      <c r="A44" s="115">
        <v>45061</v>
      </c>
      <c r="B44" s="114" t="s">
        <v>680</v>
      </c>
      <c r="D44" s="1">
        <v>68322</v>
      </c>
    </row>
    <row r="45" spans="1:4" x14ac:dyDescent="0.25">
      <c r="A45" s="115">
        <v>45063</v>
      </c>
      <c r="B45" s="114" t="s">
        <v>680</v>
      </c>
      <c r="D45" s="1">
        <v>66495</v>
      </c>
    </row>
    <row r="46" spans="1:4" x14ac:dyDescent="0.25">
      <c r="A46" s="115">
        <v>45063</v>
      </c>
      <c r="B46" s="114" t="s">
        <v>677</v>
      </c>
      <c r="D46" s="1">
        <v>71068.039999999994</v>
      </c>
    </row>
    <row r="47" spans="1:4" x14ac:dyDescent="0.25">
      <c r="A47" s="115">
        <v>45064</v>
      </c>
      <c r="B47" s="114" t="s">
        <v>677</v>
      </c>
      <c r="D47" s="1">
        <v>103556.28000000001</v>
      </c>
    </row>
    <row r="48" spans="1:4" x14ac:dyDescent="0.25">
      <c r="A48" s="115">
        <v>45064</v>
      </c>
      <c r="B48" s="114" t="s">
        <v>677</v>
      </c>
      <c r="D48" s="1">
        <v>56403.199999999997</v>
      </c>
    </row>
    <row r="49" spans="1:4" x14ac:dyDescent="0.25">
      <c r="A49" s="115">
        <v>45066</v>
      </c>
      <c r="B49" s="114" t="s">
        <v>677</v>
      </c>
      <c r="D49" s="1">
        <v>52454.979999999996</v>
      </c>
    </row>
    <row r="50" spans="1:4" x14ac:dyDescent="0.25">
      <c r="A50" s="115">
        <v>45072</v>
      </c>
      <c r="B50" s="114" t="s">
        <v>680</v>
      </c>
      <c r="D50" s="1">
        <v>53103.000000000007</v>
      </c>
    </row>
    <row r="51" spans="1:4" x14ac:dyDescent="0.25">
      <c r="A51" s="115">
        <v>45072</v>
      </c>
      <c r="B51" s="114" t="s">
        <v>677</v>
      </c>
      <c r="D51" s="1">
        <v>121828.5</v>
      </c>
    </row>
    <row r="52" spans="1:4" x14ac:dyDescent="0.25">
      <c r="A52" s="115">
        <v>45072</v>
      </c>
      <c r="B52" s="114" t="s">
        <v>677</v>
      </c>
      <c r="D52" s="1">
        <v>121828.5</v>
      </c>
    </row>
    <row r="53" spans="1:4" x14ac:dyDescent="0.25">
      <c r="A53" s="115">
        <v>45072</v>
      </c>
      <c r="B53" s="114" t="s">
        <v>677</v>
      </c>
      <c r="D53" s="1">
        <v>67007</v>
      </c>
    </row>
    <row r="54" spans="1:4" x14ac:dyDescent="0.25">
      <c r="A54" s="115">
        <v>45077</v>
      </c>
      <c r="B54" s="114" t="s">
        <v>680</v>
      </c>
      <c r="D54" s="1">
        <v>62085.000000000007</v>
      </c>
    </row>
    <row r="55" spans="1:4" x14ac:dyDescent="0.25">
      <c r="A55" s="115">
        <v>45077</v>
      </c>
      <c r="B55" s="114" t="s">
        <v>680</v>
      </c>
      <c r="D55" s="1">
        <v>61839.000000000007</v>
      </c>
    </row>
    <row r="56" spans="1:4" x14ac:dyDescent="0.25">
      <c r="A56" s="115">
        <v>45083</v>
      </c>
      <c r="B56" s="114" t="s">
        <v>680</v>
      </c>
      <c r="D56" s="1">
        <v>59334.990000000005</v>
      </c>
    </row>
    <row r="57" spans="1:4" x14ac:dyDescent="0.25">
      <c r="A57" s="115">
        <v>45085</v>
      </c>
      <c r="B57" s="114" t="s">
        <v>680</v>
      </c>
      <c r="D57" s="1">
        <v>61541</v>
      </c>
    </row>
    <row r="58" spans="1:4" x14ac:dyDescent="0.25">
      <c r="A58" s="115">
        <v>45085</v>
      </c>
      <c r="B58" s="114" t="s">
        <v>680</v>
      </c>
      <c r="D58" s="1">
        <v>50221</v>
      </c>
    </row>
    <row r="59" spans="1:4" x14ac:dyDescent="0.25">
      <c r="A59" s="115">
        <v>45089</v>
      </c>
      <c r="B59" s="114" t="s">
        <v>680</v>
      </c>
      <c r="D59" s="1">
        <v>52693</v>
      </c>
    </row>
    <row r="60" spans="1:4" x14ac:dyDescent="0.25">
      <c r="A60" s="115">
        <v>45090</v>
      </c>
      <c r="B60" s="114" t="s">
        <v>680</v>
      </c>
      <c r="D60" s="1">
        <v>57290</v>
      </c>
    </row>
    <row r="61" spans="1:4" x14ac:dyDescent="0.25">
      <c r="A61" s="115">
        <v>45093</v>
      </c>
      <c r="B61" s="114" t="s">
        <v>677</v>
      </c>
      <c r="D61" s="1">
        <v>102202.6</v>
      </c>
    </row>
    <row r="62" spans="1:4" x14ac:dyDescent="0.25">
      <c r="A62" s="115">
        <v>45096</v>
      </c>
      <c r="B62" s="114" t="s">
        <v>680</v>
      </c>
      <c r="D62" s="1">
        <v>64638</v>
      </c>
    </row>
    <row r="63" spans="1:4" x14ac:dyDescent="0.25">
      <c r="A63" s="115">
        <v>45096</v>
      </c>
      <c r="B63" s="114" t="s">
        <v>680</v>
      </c>
      <c r="D63" s="1">
        <v>60833</v>
      </c>
    </row>
    <row r="64" spans="1:4" x14ac:dyDescent="0.25">
      <c r="A64" s="115">
        <v>45103</v>
      </c>
      <c r="B64" s="114" t="s">
        <v>680</v>
      </c>
      <c r="D64" s="1">
        <v>60020.01</v>
      </c>
    </row>
    <row r="65" spans="1:4" x14ac:dyDescent="0.25">
      <c r="A65" s="115">
        <v>45105</v>
      </c>
      <c r="B65" s="114" t="s">
        <v>680</v>
      </c>
      <c r="D65" s="1">
        <v>68473.009999999995</v>
      </c>
    </row>
    <row r="66" spans="1:4" x14ac:dyDescent="0.25">
      <c r="A66" s="115">
        <v>45106</v>
      </c>
      <c r="B66" s="114" t="s">
        <v>677</v>
      </c>
      <c r="D66" s="1">
        <v>97464.72</v>
      </c>
    </row>
    <row r="67" spans="1:4" x14ac:dyDescent="0.25">
      <c r="A67" s="115">
        <v>45106</v>
      </c>
      <c r="B67" s="114" t="s">
        <v>677</v>
      </c>
      <c r="D67" s="1">
        <v>85281.640000000014</v>
      </c>
    </row>
    <row r="68" spans="1:4" x14ac:dyDescent="0.25">
      <c r="A68" s="115">
        <v>45107</v>
      </c>
      <c r="B68" s="114" t="s">
        <v>680</v>
      </c>
      <c r="D68" s="1">
        <v>64227.000000000007</v>
      </c>
    </row>
    <row r="69" spans="1:4" x14ac:dyDescent="0.25">
      <c r="A69" s="115">
        <v>45110</v>
      </c>
      <c r="B69" s="114" t="s">
        <v>680</v>
      </c>
      <c r="D69" s="1">
        <v>50215</v>
      </c>
    </row>
    <row r="70" spans="1:4" x14ac:dyDescent="0.25">
      <c r="A70" s="115">
        <v>45110</v>
      </c>
      <c r="B70" s="114" t="s">
        <v>680</v>
      </c>
      <c r="D70" s="1">
        <v>61516.990000000005</v>
      </c>
    </row>
    <row r="71" spans="1:4" x14ac:dyDescent="0.25">
      <c r="A71" s="115">
        <v>45117</v>
      </c>
      <c r="B71" s="114" t="s">
        <v>680</v>
      </c>
      <c r="D71" s="1">
        <v>51446.01</v>
      </c>
    </row>
    <row r="72" spans="1:4" x14ac:dyDescent="0.25">
      <c r="A72" s="115">
        <v>45118</v>
      </c>
      <c r="B72" s="114" t="s">
        <v>680</v>
      </c>
      <c r="D72" s="1">
        <v>59873.000000000007</v>
      </c>
    </row>
    <row r="73" spans="1:4" x14ac:dyDescent="0.25">
      <c r="A73" s="115">
        <v>45122</v>
      </c>
      <c r="B73" s="114" t="s">
        <v>680</v>
      </c>
      <c r="D73" s="1">
        <v>51981.009999999995</v>
      </c>
    </row>
    <row r="74" spans="1:4" x14ac:dyDescent="0.25">
      <c r="A74" s="115">
        <v>45124</v>
      </c>
      <c r="B74" s="114" t="s">
        <v>680</v>
      </c>
      <c r="D74" s="1">
        <v>52671</v>
      </c>
    </row>
    <row r="75" spans="1:4" x14ac:dyDescent="0.25">
      <c r="A75" s="115">
        <v>45125</v>
      </c>
      <c r="B75" s="114" t="s">
        <v>677</v>
      </c>
      <c r="D75" s="1">
        <v>58377.32</v>
      </c>
    </row>
    <row r="76" spans="1:4" x14ac:dyDescent="0.25">
      <c r="A76" s="115">
        <v>45125</v>
      </c>
      <c r="B76" s="114" t="s">
        <v>677</v>
      </c>
      <c r="D76" s="1">
        <v>54823.92</v>
      </c>
    </row>
    <row r="77" spans="1:4" x14ac:dyDescent="0.25">
      <c r="A77" s="115">
        <v>45130</v>
      </c>
      <c r="B77" s="114" t="s">
        <v>677</v>
      </c>
      <c r="D77" s="1">
        <v>60915.460000000006</v>
      </c>
    </row>
    <row r="78" spans="1:4" x14ac:dyDescent="0.25">
      <c r="A78" s="115">
        <v>45132</v>
      </c>
      <c r="B78" s="114" t="s">
        <v>680</v>
      </c>
      <c r="D78" s="1">
        <v>50221</v>
      </c>
    </row>
    <row r="79" spans="1:4" x14ac:dyDescent="0.25">
      <c r="A79" s="115">
        <v>45132</v>
      </c>
      <c r="B79" s="114" t="s">
        <v>680</v>
      </c>
      <c r="D79" s="1">
        <v>54876.01</v>
      </c>
    </row>
    <row r="80" spans="1:4" x14ac:dyDescent="0.25">
      <c r="A80" s="115">
        <v>45136</v>
      </c>
      <c r="B80" s="114" t="s">
        <v>677</v>
      </c>
      <c r="D80" s="1">
        <v>51608.920000000006</v>
      </c>
    </row>
    <row r="81" spans="1:4" x14ac:dyDescent="0.25">
      <c r="A81" s="115">
        <v>45138</v>
      </c>
      <c r="B81" s="114" t="s">
        <v>680</v>
      </c>
      <c r="D81" s="1">
        <v>48334</v>
      </c>
    </row>
    <row r="82" spans="1:4" x14ac:dyDescent="0.25">
      <c r="A82" s="115">
        <v>45141</v>
      </c>
      <c r="B82" s="114" t="s">
        <v>680</v>
      </c>
      <c r="D82" s="1">
        <v>61245.000000000007</v>
      </c>
    </row>
    <row r="83" spans="1:4" x14ac:dyDescent="0.25">
      <c r="A83" s="115">
        <v>45141</v>
      </c>
      <c r="B83" s="114" t="s">
        <v>680</v>
      </c>
      <c r="D83" s="1">
        <v>56280.990000000005</v>
      </c>
    </row>
    <row r="84" spans="1:4" x14ac:dyDescent="0.25">
      <c r="A84" s="115">
        <v>45143</v>
      </c>
      <c r="B84" s="114" t="s">
        <v>679</v>
      </c>
      <c r="D84" s="1">
        <v>14336</v>
      </c>
    </row>
    <row r="85" spans="1:4" x14ac:dyDescent="0.25">
      <c r="A85" s="115">
        <v>45145</v>
      </c>
      <c r="B85" s="114" t="s">
        <v>680</v>
      </c>
      <c r="D85" s="1">
        <v>67370.009999999995</v>
      </c>
    </row>
    <row r="86" spans="1:4" x14ac:dyDescent="0.25">
      <c r="A86" s="115">
        <v>45145</v>
      </c>
      <c r="B86" s="114" t="s">
        <v>680</v>
      </c>
      <c r="D86" s="1">
        <v>48986.990000000005</v>
      </c>
    </row>
    <row r="87" spans="1:4" x14ac:dyDescent="0.25">
      <c r="A87" s="115">
        <v>45148</v>
      </c>
      <c r="B87" s="114" t="s">
        <v>677</v>
      </c>
      <c r="D87" s="1">
        <v>51608.920000000006</v>
      </c>
    </row>
    <row r="88" spans="1:4" x14ac:dyDescent="0.25">
      <c r="A88" s="115">
        <v>45148</v>
      </c>
      <c r="B88" s="114" t="s">
        <v>677</v>
      </c>
      <c r="D88" s="1">
        <v>63453.600000000006</v>
      </c>
    </row>
    <row r="89" spans="1:4" x14ac:dyDescent="0.25">
      <c r="A89" s="115">
        <v>45149</v>
      </c>
      <c r="B89" s="114" t="s">
        <v>680</v>
      </c>
      <c r="D89" s="1">
        <v>60972</v>
      </c>
    </row>
    <row r="90" spans="1:4" x14ac:dyDescent="0.25">
      <c r="A90" s="115">
        <v>45152</v>
      </c>
      <c r="B90" s="114" t="s">
        <v>680</v>
      </c>
      <c r="D90" s="1">
        <v>64920.01</v>
      </c>
    </row>
    <row r="91" spans="1:4" x14ac:dyDescent="0.25">
      <c r="A91" s="115">
        <v>45152</v>
      </c>
      <c r="B91" s="114" t="s">
        <v>680</v>
      </c>
      <c r="D91" s="1">
        <v>52262</v>
      </c>
    </row>
    <row r="92" spans="1:4" x14ac:dyDescent="0.25">
      <c r="A92" s="115">
        <v>45153</v>
      </c>
      <c r="B92" s="114" t="s">
        <v>676</v>
      </c>
      <c r="D92" s="1">
        <v>66640</v>
      </c>
    </row>
    <row r="93" spans="1:4" x14ac:dyDescent="0.25">
      <c r="A93" s="115">
        <v>45156</v>
      </c>
      <c r="B93" s="114" t="s">
        <v>680</v>
      </c>
      <c r="D93" s="1">
        <v>50292.999999999993</v>
      </c>
    </row>
    <row r="94" spans="1:4" x14ac:dyDescent="0.25">
      <c r="A94" s="115">
        <v>45159</v>
      </c>
      <c r="B94" s="114" t="s">
        <v>680</v>
      </c>
      <c r="D94" s="1">
        <v>47771.010000000009</v>
      </c>
    </row>
    <row r="95" spans="1:4" x14ac:dyDescent="0.25">
      <c r="A95" s="115">
        <v>45160</v>
      </c>
      <c r="B95" s="114" t="s">
        <v>680</v>
      </c>
      <c r="D95" s="1">
        <v>44096.01</v>
      </c>
    </row>
    <row r="96" spans="1:4" x14ac:dyDescent="0.25">
      <c r="A96" s="115">
        <v>45163</v>
      </c>
      <c r="B96" s="114" t="s">
        <v>680</v>
      </c>
      <c r="D96" s="1">
        <v>58795.000000000007</v>
      </c>
    </row>
    <row r="97" spans="1:4" x14ac:dyDescent="0.25">
      <c r="A97" s="115">
        <v>45166</v>
      </c>
      <c r="B97" s="114" t="s">
        <v>680</v>
      </c>
      <c r="D97" s="1">
        <v>45321</v>
      </c>
    </row>
    <row r="98" spans="1:4" x14ac:dyDescent="0.25">
      <c r="A98" s="115">
        <v>45167</v>
      </c>
      <c r="B98" s="114" t="s">
        <v>680</v>
      </c>
      <c r="D98" s="1">
        <v>46700</v>
      </c>
    </row>
    <row r="99" spans="1:4" x14ac:dyDescent="0.25">
      <c r="A99" s="115">
        <v>45167</v>
      </c>
      <c r="B99" s="114" t="s">
        <v>680</v>
      </c>
      <c r="D99" s="1">
        <v>58387.009999999995</v>
      </c>
    </row>
    <row r="100" spans="1:4" x14ac:dyDescent="0.25">
      <c r="A100" s="115">
        <v>45169</v>
      </c>
      <c r="B100" t="s">
        <v>680</v>
      </c>
      <c r="D100" s="1">
        <v>68594</v>
      </c>
    </row>
    <row r="101" spans="1:4" x14ac:dyDescent="0.25">
      <c r="A101" s="113">
        <v>44582</v>
      </c>
      <c r="B101" t="s">
        <v>681</v>
      </c>
      <c r="D101" s="1">
        <v>63404.94</v>
      </c>
    </row>
    <row r="102" spans="1:4" x14ac:dyDescent="0.25">
      <c r="A102" s="115">
        <v>44584</v>
      </c>
      <c r="B102" t="s">
        <v>681</v>
      </c>
      <c r="D102" s="1">
        <v>146258.06</v>
      </c>
    </row>
    <row r="103" spans="1:4" x14ac:dyDescent="0.25">
      <c r="A103" s="115">
        <v>44607</v>
      </c>
      <c r="B103" t="s">
        <v>106</v>
      </c>
      <c r="D103" s="1">
        <v>58115</v>
      </c>
    </row>
    <row r="104" spans="1:4" x14ac:dyDescent="0.25">
      <c r="A104" s="115">
        <v>44621</v>
      </c>
      <c r="B104" t="s">
        <v>682</v>
      </c>
      <c r="D104" s="1">
        <v>295354</v>
      </c>
    </row>
    <row r="105" spans="1:4" x14ac:dyDescent="0.25">
      <c r="A105" s="115">
        <v>44624</v>
      </c>
      <c r="B105" t="s">
        <v>3</v>
      </c>
      <c r="D105" s="1">
        <v>1321.6</v>
      </c>
    </row>
    <row r="106" spans="1:4" x14ac:dyDescent="0.25">
      <c r="A106" s="115">
        <v>44632</v>
      </c>
      <c r="B106" t="s">
        <v>3</v>
      </c>
      <c r="D106" s="1">
        <v>16537.7</v>
      </c>
    </row>
    <row r="107" spans="1:4" x14ac:dyDescent="0.25">
      <c r="A107" s="115">
        <v>44633</v>
      </c>
      <c r="B107" t="s">
        <v>3</v>
      </c>
      <c r="D107" s="1">
        <v>60375.880000000005</v>
      </c>
    </row>
    <row r="108" spans="1:4" x14ac:dyDescent="0.25">
      <c r="A108" s="115">
        <v>44634</v>
      </c>
      <c r="B108" t="s">
        <v>56</v>
      </c>
      <c r="D108" s="1">
        <v>7043.42</v>
      </c>
    </row>
    <row r="109" spans="1:4" x14ac:dyDescent="0.25">
      <c r="A109" s="115">
        <v>44634</v>
      </c>
      <c r="B109" t="s">
        <v>683</v>
      </c>
      <c r="D109" s="1">
        <v>77290</v>
      </c>
    </row>
    <row r="110" spans="1:4" x14ac:dyDescent="0.25">
      <c r="A110" s="115">
        <v>44637</v>
      </c>
      <c r="B110" t="s">
        <v>2</v>
      </c>
      <c r="D110" s="1">
        <v>18904.93</v>
      </c>
    </row>
    <row r="111" spans="1:4" x14ac:dyDescent="0.25">
      <c r="A111" s="115">
        <v>44642</v>
      </c>
      <c r="B111" t="s">
        <v>106</v>
      </c>
      <c r="D111" s="1">
        <v>13983</v>
      </c>
    </row>
    <row r="112" spans="1:4" x14ac:dyDescent="0.25">
      <c r="A112" s="115">
        <v>44643</v>
      </c>
      <c r="B112" t="s">
        <v>684</v>
      </c>
      <c r="D112" s="1">
        <v>2784870.8</v>
      </c>
    </row>
    <row r="113" spans="1:4" x14ac:dyDescent="0.25">
      <c r="A113" s="115">
        <v>44643</v>
      </c>
      <c r="B113" t="s">
        <v>684</v>
      </c>
      <c r="D113" s="1">
        <v>2734945</v>
      </c>
    </row>
    <row r="114" spans="1:4" x14ac:dyDescent="0.25">
      <c r="A114" s="115">
        <v>44649</v>
      </c>
      <c r="B114" t="s">
        <v>3</v>
      </c>
      <c r="D114" s="1">
        <v>18181.440000000002</v>
      </c>
    </row>
    <row r="115" spans="1:4" x14ac:dyDescent="0.25">
      <c r="A115" s="115">
        <v>44651</v>
      </c>
      <c r="B115" t="s">
        <v>685</v>
      </c>
      <c r="D115" s="1">
        <v>637174.99</v>
      </c>
    </row>
    <row r="116" spans="1:4" x14ac:dyDescent="0.25">
      <c r="A116" s="115">
        <v>44651</v>
      </c>
      <c r="B116" t="s">
        <v>106</v>
      </c>
      <c r="D116" s="1">
        <v>12649.599999999999</v>
      </c>
    </row>
    <row r="117" spans="1:4" x14ac:dyDescent="0.25">
      <c r="A117" s="115">
        <v>44656</v>
      </c>
      <c r="B117" t="s">
        <v>684</v>
      </c>
      <c r="D117" s="1">
        <v>2691993</v>
      </c>
    </row>
    <row r="118" spans="1:4" x14ac:dyDescent="0.25">
      <c r="A118" s="115">
        <v>44660</v>
      </c>
      <c r="B118" t="s">
        <v>56</v>
      </c>
      <c r="D118" s="1">
        <v>14786.460000000001</v>
      </c>
    </row>
    <row r="119" spans="1:4" x14ac:dyDescent="0.25">
      <c r="A119" s="115">
        <v>44662</v>
      </c>
      <c r="B119" t="s">
        <v>684</v>
      </c>
      <c r="D119" s="1">
        <v>2272453.4400000004</v>
      </c>
    </row>
    <row r="120" spans="1:4" x14ac:dyDescent="0.25">
      <c r="A120" s="115">
        <v>44663</v>
      </c>
      <c r="B120" t="s">
        <v>684</v>
      </c>
      <c r="D120" s="1">
        <v>2610971.84</v>
      </c>
    </row>
    <row r="121" spans="1:4" x14ac:dyDescent="0.25">
      <c r="A121" s="115">
        <v>44663</v>
      </c>
      <c r="B121" t="s">
        <v>684</v>
      </c>
      <c r="D121" s="1">
        <v>2593910.2199999997</v>
      </c>
    </row>
    <row r="122" spans="1:4" x14ac:dyDescent="0.25">
      <c r="A122" s="115">
        <v>44667</v>
      </c>
      <c r="B122" t="s">
        <v>56</v>
      </c>
      <c r="D122" s="1">
        <v>13994.27</v>
      </c>
    </row>
    <row r="123" spans="1:4" x14ac:dyDescent="0.25">
      <c r="A123" s="115">
        <v>44669</v>
      </c>
      <c r="B123" t="s">
        <v>685</v>
      </c>
      <c r="D123" s="1">
        <v>910349.99</v>
      </c>
    </row>
    <row r="124" spans="1:4" x14ac:dyDescent="0.25">
      <c r="A124" s="115">
        <v>44670</v>
      </c>
      <c r="B124" t="s">
        <v>3</v>
      </c>
      <c r="D124" s="1">
        <v>4513.5</v>
      </c>
    </row>
    <row r="125" spans="1:4" x14ac:dyDescent="0.25">
      <c r="A125" s="115">
        <v>44673</v>
      </c>
      <c r="B125" t="s">
        <v>3</v>
      </c>
      <c r="D125" s="1">
        <v>2348.1999999999998</v>
      </c>
    </row>
    <row r="126" spans="1:4" x14ac:dyDescent="0.25">
      <c r="A126" s="115">
        <v>44677</v>
      </c>
      <c r="B126" t="s">
        <v>677</v>
      </c>
      <c r="D126" s="1">
        <v>49169.96</v>
      </c>
    </row>
    <row r="127" spans="1:4" x14ac:dyDescent="0.25">
      <c r="A127" s="115">
        <v>44677</v>
      </c>
      <c r="B127" t="s">
        <v>677</v>
      </c>
      <c r="D127" s="1">
        <v>49169.96</v>
      </c>
    </row>
    <row r="128" spans="1:4" x14ac:dyDescent="0.25">
      <c r="A128" s="115">
        <v>44677</v>
      </c>
      <c r="B128" t="s">
        <v>677</v>
      </c>
      <c r="D128" s="1">
        <v>49169.96</v>
      </c>
    </row>
    <row r="129" spans="1:4" x14ac:dyDescent="0.25">
      <c r="A129" s="115">
        <v>44677</v>
      </c>
      <c r="B129" t="s">
        <v>677</v>
      </c>
      <c r="D129" s="1">
        <v>49169.96</v>
      </c>
    </row>
    <row r="130" spans="1:4" x14ac:dyDescent="0.25">
      <c r="A130" s="115">
        <v>44677</v>
      </c>
      <c r="B130" t="s">
        <v>677</v>
      </c>
      <c r="D130" s="1">
        <v>49169.96</v>
      </c>
    </row>
    <row r="131" spans="1:4" x14ac:dyDescent="0.25">
      <c r="A131" s="115">
        <v>44677</v>
      </c>
      <c r="B131" t="s">
        <v>677</v>
      </c>
      <c r="D131" s="1">
        <v>49169.96</v>
      </c>
    </row>
    <row r="132" spans="1:4" x14ac:dyDescent="0.25">
      <c r="A132" s="115">
        <v>44677</v>
      </c>
      <c r="B132" t="s">
        <v>677</v>
      </c>
      <c r="D132" s="1">
        <v>49169.96</v>
      </c>
    </row>
    <row r="133" spans="1:4" x14ac:dyDescent="0.25">
      <c r="A133" s="115">
        <v>44677</v>
      </c>
      <c r="B133" t="s">
        <v>677</v>
      </c>
      <c r="D133" s="1">
        <v>49169.96</v>
      </c>
    </row>
    <row r="134" spans="1:4" x14ac:dyDescent="0.25">
      <c r="A134" s="115">
        <v>44677</v>
      </c>
      <c r="B134" t="s">
        <v>677</v>
      </c>
      <c r="D134" s="1">
        <v>49169.96</v>
      </c>
    </row>
    <row r="135" spans="1:4" x14ac:dyDescent="0.25">
      <c r="A135" s="115">
        <v>44677</v>
      </c>
      <c r="B135" t="s">
        <v>677</v>
      </c>
      <c r="D135" s="1">
        <v>49169.96</v>
      </c>
    </row>
    <row r="136" spans="1:4" x14ac:dyDescent="0.25">
      <c r="A136" s="115">
        <v>44677</v>
      </c>
      <c r="B136" t="s">
        <v>677</v>
      </c>
      <c r="D136" s="1">
        <v>49169.96</v>
      </c>
    </row>
    <row r="137" spans="1:4" x14ac:dyDescent="0.25">
      <c r="A137" s="115">
        <v>44677</v>
      </c>
      <c r="B137" t="s">
        <v>677</v>
      </c>
      <c r="D137" s="1">
        <v>49169.96</v>
      </c>
    </row>
    <row r="138" spans="1:4" x14ac:dyDescent="0.25">
      <c r="A138" s="115">
        <v>44677</v>
      </c>
      <c r="B138" t="s">
        <v>677</v>
      </c>
      <c r="D138" s="1">
        <v>49169.96</v>
      </c>
    </row>
    <row r="139" spans="1:4" x14ac:dyDescent="0.25">
      <c r="A139" s="115">
        <v>44677</v>
      </c>
      <c r="B139" t="s">
        <v>677</v>
      </c>
      <c r="D139" s="1">
        <v>49169.96</v>
      </c>
    </row>
    <row r="140" spans="1:4" x14ac:dyDescent="0.25">
      <c r="A140" s="115">
        <v>44677</v>
      </c>
      <c r="B140" t="s">
        <v>677</v>
      </c>
      <c r="D140" s="1">
        <v>49169.96</v>
      </c>
    </row>
    <row r="141" spans="1:4" x14ac:dyDescent="0.25">
      <c r="A141" s="115">
        <v>44677</v>
      </c>
      <c r="B141" t="s">
        <v>677</v>
      </c>
      <c r="D141" s="1">
        <v>49169.96</v>
      </c>
    </row>
    <row r="142" spans="1:4" x14ac:dyDescent="0.25">
      <c r="A142" s="115">
        <v>44677</v>
      </c>
      <c r="B142" t="s">
        <v>677</v>
      </c>
      <c r="D142" s="1">
        <v>49169.96</v>
      </c>
    </row>
    <row r="143" spans="1:4" x14ac:dyDescent="0.25">
      <c r="A143" s="115">
        <v>44677</v>
      </c>
      <c r="B143" t="s">
        <v>677</v>
      </c>
      <c r="D143" s="1">
        <v>49169.96</v>
      </c>
    </row>
    <row r="144" spans="1:4" x14ac:dyDescent="0.25">
      <c r="A144" s="115">
        <v>44677</v>
      </c>
      <c r="B144" t="s">
        <v>677</v>
      </c>
      <c r="D144" s="1">
        <v>49169.96</v>
      </c>
    </row>
    <row r="145" spans="1:4" x14ac:dyDescent="0.25">
      <c r="A145" s="115">
        <v>44677</v>
      </c>
      <c r="B145" t="s">
        <v>677</v>
      </c>
      <c r="D145" s="1">
        <v>49169.96</v>
      </c>
    </row>
    <row r="146" spans="1:4" x14ac:dyDescent="0.25">
      <c r="A146" s="115">
        <v>44677</v>
      </c>
      <c r="B146" t="s">
        <v>677</v>
      </c>
      <c r="D146" s="1">
        <v>49169.96</v>
      </c>
    </row>
    <row r="147" spans="1:4" x14ac:dyDescent="0.25">
      <c r="A147" s="115">
        <v>44677</v>
      </c>
      <c r="B147" t="s">
        <v>677</v>
      </c>
      <c r="D147" s="1">
        <v>49169.96</v>
      </c>
    </row>
    <row r="148" spans="1:4" x14ac:dyDescent="0.25">
      <c r="A148" s="115">
        <v>44677</v>
      </c>
      <c r="B148" t="s">
        <v>677</v>
      </c>
      <c r="D148" s="1">
        <v>49169.96</v>
      </c>
    </row>
    <row r="149" spans="1:4" x14ac:dyDescent="0.25">
      <c r="A149" s="115">
        <v>44677</v>
      </c>
      <c r="B149" t="s">
        <v>677</v>
      </c>
      <c r="D149" s="1">
        <v>49169.96</v>
      </c>
    </row>
    <row r="150" spans="1:4" x14ac:dyDescent="0.25">
      <c r="A150" s="115">
        <v>44677</v>
      </c>
      <c r="B150" t="s">
        <v>677</v>
      </c>
      <c r="D150" s="1">
        <v>49169.96</v>
      </c>
    </row>
    <row r="151" spans="1:4" x14ac:dyDescent="0.25">
      <c r="A151" s="115">
        <v>44677</v>
      </c>
      <c r="B151" t="s">
        <v>677</v>
      </c>
      <c r="D151" s="1">
        <v>49169.96</v>
      </c>
    </row>
    <row r="152" spans="1:4" x14ac:dyDescent="0.25">
      <c r="A152" s="115">
        <v>44677</v>
      </c>
      <c r="B152" t="s">
        <v>677</v>
      </c>
      <c r="D152" s="1">
        <v>49169.96</v>
      </c>
    </row>
    <row r="153" spans="1:4" x14ac:dyDescent="0.25">
      <c r="A153" s="115">
        <v>44677</v>
      </c>
      <c r="B153" t="s">
        <v>677</v>
      </c>
      <c r="D153" s="1">
        <v>49169.96</v>
      </c>
    </row>
    <row r="154" spans="1:4" x14ac:dyDescent="0.25">
      <c r="A154" s="115">
        <v>44677</v>
      </c>
      <c r="B154" t="s">
        <v>677</v>
      </c>
      <c r="D154" s="1">
        <v>49169.96</v>
      </c>
    </row>
    <row r="155" spans="1:4" x14ac:dyDescent="0.25">
      <c r="A155" s="115">
        <v>44677</v>
      </c>
      <c r="B155" t="s">
        <v>677</v>
      </c>
      <c r="D155" s="1">
        <v>49169.96</v>
      </c>
    </row>
    <row r="156" spans="1:4" x14ac:dyDescent="0.25">
      <c r="A156" s="115">
        <v>44677</v>
      </c>
      <c r="B156" t="s">
        <v>677</v>
      </c>
      <c r="D156" s="1">
        <v>49169.96</v>
      </c>
    </row>
    <row r="157" spans="1:4" x14ac:dyDescent="0.25">
      <c r="A157" s="115">
        <v>44677</v>
      </c>
      <c r="B157" t="s">
        <v>677</v>
      </c>
      <c r="D157" s="1">
        <v>49169.96</v>
      </c>
    </row>
    <row r="158" spans="1:4" x14ac:dyDescent="0.25">
      <c r="A158" s="115">
        <v>44677</v>
      </c>
      <c r="B158" t="s">
        <v>677</v>
      </c>
      <c r="D158" s="1">
        <v>49169.96</v>
      </c>
    </row>
    <row r="159" spans="1:4" x14ac:dyDescent="0.25">
      <c r="A159" s="115">
        <v>44677</v>
      </c>
      <c r="B159" t="s">
        <v>677</v>
      </c>
      <c r="D159" s="1">
        <v>49169.96</v>
      </c>
    </row>
    <row r="160" spans="1:4" x14ac:dyDescent="0.25">
      <c r="A160" s="115">
        <v>44677</v>
      </c>
      <c r="B160" t="s">
        <v>677</v>
      </c>
      <c r="D160" s="1">
        <v>49169.96</v>
      </c>
    </row>
    <row r="161" spans="1:4" x14ac:dyDescent="0.25">
      <c r="A161" s="115">
        <v>44677</v>
      </c>
      <c r="B161" t="s">
        <v>677</v>
      </c>
      <c r="D161" s="1">
        <v>49169.96</v>
      </c>
    </row>
    <row r="162" spans="1:4" x14ac:dyDescent="0.25">
      <c r="A162" s="115">
        <v>44677</v>
      </c>
      <c r="B162" t="s">
        <v>677</v>
      </c>
      <c r="D162" s="1">
        <v>49169.96</v>
      </c>
    </row>
    <row r="163" spans="1:4" x14ac:dyDescent="0.25">
      <c r="A163" s="115">
        <v>44677</v>
      </c>
      <c r="B163" t="s">
        <v>677</v>
      </c>
      <c r="D163" s="1">
        <v>49169.96</v>
      </c>
    </row>
    <row r="164" spans="1:4" x14ac:dyDescent="0.25">
      <c r="A164" s="115">
        <v>44677</v>
      </c>
      <c r="B164" t="s">
        <v>677</v>
      </c>
      <c r="D164" s="1">
        <v>49169.96</v>
      </c>
    </row>
    <row r="165" spans="1:4" x14ac:dyDescent="0.25">
      <c r="A165" s="115">
        <v>44677</v>
      </c>
      <c r="B165" t="s">
        <v>677</v>
      </c>
      <c r="D165" s="1">
        <v>49169.96</v>
      </c>
    </row>
    <row r="166" spans="1:4" x14ac:dyDescent="0.25">
      <c r="A166" s="115">
        <v>44677</v>
      </c>
      <c r="B166" t="s">
        <v>677</v>
      </c>
      <c r="D166" s="1">
        <v>49169.96</v>
      </c>
    </row>
    <row r="167" spans="1:4" x14ac:dyDescent="0.25">
      <c r="A167" s="115">
        <v>44677</v>
      </c>
      <c r="B167" t="s">
        <v>677</v>
      </c>
      <c r="D167" s="1">
        <v>49169.96</v>
      </c>
    </row>
    <row r="168" spans="1:4" x14ac:dyDescent="0.25">
      <c r="A168" s="115">
        <v>44677</v>
      </c>
      <c r="B168" t="s">
        <v>677</v>
      </c>
      <c r="D168" s="1">
        <v>49169.96</v>
      </c>
    </row>
    <row r="169" spans="1:4" x14ac:dyDescent="0.25">
      <c r="A169" s="115">
        <v>44677</v>
      </c>
      <c r="B169" t="s">
        <v>677</v>
      </c>
      <c r="D169" s="1">
        <v>49169.96</v>
      </c>
    </row>
    <row r="170" spans="1:4" x14ac:dyDescent="0.25">
      <c r="A170" s="115">
        <v>44677</v>
      </c>
      <c r="B170" t="s">
        <v>677</v>
      </c>
      <c r="D170" s="1">
        <v>49169.96</v>
      </c>
    </row>
    <row r="171" spans="1:4" x14ac:dyDescent="0.25">
      <c r="A171" s="115">
        <v>44677</v>
      </c>
      <c r="B171" t="s">
        <v>677</v>
      </c>
      <c r="D171" s="1">
        <v>49169.96</v>
      </c>
    </row>
    <row r="172" spans="1:4" x14ac:dyDescent="0.25">
      <c r="A172" s="115">
        <v>44677</v>
      </c>
      <c r="B172" t="s">
        <v>677</v>
      </c>
      <c r="D172" s="1">
        <v>49169.96</v>
      </c>
    </row>
    <row r="173" spans="1:4" x14ac:dyDescent="0.25">
      <c r="A173" s="115">
        <v>44677</v>
      </c>
      <c r="B173" t="s">
        <v>677</v>
      </c>
      <c r="D173" s="1">
        <v>49169.96</v>
      </c>
    </row>
    <row r="174" spans="1:4" x14ac:dyDescent="0.25">
      <c r="A174" s="115">
        <v>44677</v>
      </c>
      <c r="B174" t="s">
        <v>677</v>
      </c>
      <c r="D174" s="1">
        <v>49169.96</v>
      </c>
    </row>
    <row r="175" spans="1:4" x14ac:dyDescent="0.25">
      <c r="A175" s="115">
        <v>44677</v>
      </c>
      <c r="B175" t="s">
        <v>677</v>
      </c>
      <c r="D175" s="1">
        <v>49169.96</v>
      </c>
    </row>
    <row r="176" spans="1:4" x14ac:dyDescent="0.25">
      <c r="A176" s="115">
        <v>44677</v>
      </c>
      <c r="B176" t="s">
        <v>677</v>
      </c>
      <c r="D176" s="1">
        <v>49169.96</v>
      </c>
    </row>
    <row r="177" spans="1:4" x14ac:dyDescent="0.25">
      <c r="A177" s="115">
        <v>44677</v>
      </c>
      <c r="B177" t="s">
        <v>677</v>
      </c>
      <c r="D177" s="1">
        <v>49169.96</v>
      </c>
    </row>
    <row r="178" spans="1:4" x14ac:dyDescent="0.25">
      <c r="A178" s="115">
        <v>44677</v>
      </c>
      <c r="B178" t="s">
        <v>677</v>
      </c>
      <c r="D178" s="1">
        <v>49169.96</v>
      </c>
    </row>
    <row r="179" spans="1:4" x14ac:dyDescent="0.25">
      <c r="A179" s="115">
        <v>44677</v>
      </c>
      <c r="B179" t="s">
        <v>677</v>
      </c>
      <c r="D179" s="1">
        <v>49169.96</v>
      </c>
    </row>
    <row r="180" spans="1:4" x14ac:dyDescent="0.25">
      <c r="A180" s="115">
        <v>44677</v>
      </c>
      <c r="B180" t="s">
        <v>677</v>
      </c>
      <c r="D180" s="1">
        <v>49169.96</v>
      </c>
    </row>
    <row r="181" spans="1:4" x14ac:dyDescent="0.25">
      <c r="A181" s="115">
        <v>44682</v>
      </c>
      <c r="B181" t="s">
        <v>685</v>
      </c>
      <c r="D181" s="1">
        <v>40700.009999999995</v>
      </c>
    </row>
    <row r="182" spans="1:4" x14ac:dyDescent="0.25">
      <c r="A182" s="115">
        <v>44691</v>
      </c>
      <c r="B182" t="s">
        <v>677</v>
      </c>
      <c r="D182" s="1">
        <v>54599.960000000006</v>
      </c>
    </row>
    <row r="183" spans="1:4" x14ac:dyDescent="0.25">
      <c r="A183" s="115">
        <v>44691</v>
      </c>
      <c r="B183" t="s">
        <v>677</v>
      </c>
      <c r="D183" s="1">
        <v>50399.979999999996</v>
      </c>
    </row>
    <row r="184" spans="1:4" x14ac:dyDescent="0.25">
      <c r="A184" s="115">
        <v>44691</v>
      </c>
      <c r="B184" t="s">
        <v>677</v>
      </c>
      <c r="D184" s="1">
        <v>50399.979999999996</v>
      </c>
    </row>
    <row r="185" spans="1:4" x14ac:dyDescent="0.25">
      <c r="A185" s="115">
        <v>44691</v>
      </c>
      <c r="B185" t="s">
        <v>677</v>
      </c>
      <c r="D185" s="1">
        <v>54599.960000000006</v>
      </c>
    </row>
    <row r="186" spans="1:4" x14ac:dyDescent="0.25">
      <c r="A186" s="115">
        <v>44691</v>
      </c>
      <c r="B186" t="s">
        <v>677</v>
      </c>
      <c r="D186" s="1">
        <v>54599.960000000006</v>
      </c>
    </row>
    <row r="187" spans="1:4" x14ac:dyDescent="0.25">
      <c r="A187" s="115">
        <v>44691</v>
      </c>
      <c r="B187" t="s">
        <v>677</v>
      </c>
      <c r="D187" s="1">
        <v>54599.960000000006</v>
      </c>
    </row>
    <row r="188" spans="1:4" x14ac:dyDescent="0.25">
      <c r="A188" s="115">
        <v>44691</v>
      </c>
      <c r="B188" t="s">
        <v>677</v>
      </c>
      <c r="D188" s="1">
        <v>50399.979999999996</v>
      </c>
    </row>
    <row r="189" spans="1:4" x14ac:dyDescent="0.25">
      <c r="A189" s="115">
        <v>44691</v>
      </c>
      <c r="B189" t="s">
        <v>677</v>
      </c>
      <c r="D189" s="1">
        <v>54599.960000000006</v>
      </c>
    </row>
    <row r="190" spans="1:4" x14ac:dyDescent="0.25">
      <c r="A190" s="115">
        <v>44691</v>
      </c>
      <c r="B190" t="s">
        <v>677</v>
      </c>
      <c r="D190" s="1">
        <v>54599.960000000006</v>
      </c>
    </row>
    <row r="191" spans="1:4" x14ac:dyDescent="0.25">
      <c r="A191" s="115">
        <v>44691</v>
      </c>
      <c r="B191" t="s">
        <v>677</v>
      </c>
      <c r="D191" s="1">
        <v>50399.979999999996</v>
      </c>
    </row>
    <row r="192" spans="1:4" x14ac:dyDescent="0.25">
      <c r="A192" s="115">
        <v>44691</v>
      </c>
      <c r="B192" t="s">
        <v>677</v>
      </c>
      <c r="D192" s="1">
        <v>54599.960000000006</v>
      </c>
    </row>
    <row r="193" spans="1:4" x14ac:dyDescent="0.25">
      <c r="A193" s="115">
        <v>44691</v>
      </c>
      <c r="B193" t="s">
        <v>677</v>
      </c>
      <c r="D193" s="1">
        <v>54599.960000000006</v>
      </c>
    </row>
    <row r="194" spans="1:4" x14ac:dyDescent="0.25">
      <c r="A194" s="115">
        <v>44691</v>
      </c>
      <c r="B194" t="s">
        <v>677</v>
      </c>
      <c r="D194" s="1">
        <v>54599.960000000006</v>
      </c>
    </row>
    <row r="195" spans="1:4" x14ac:dyDescent="0.25">
      <c r="A195" s="115">
        <v>44691</v>
      </c>
      <c r="B195" t="s">
        <v>677</v>
      </c>
      <c r="D195" s="1">
        <v>54599.960000000006</v>
      </c>
    </row>
    <row r="196" spans="1:4" x14ac:dyDescent="0.25">
      <c r="A196" s="115">
        <v>44691</v>
      </c>
      <c r="B196" t="s">
        <v>677</v>
      </c>
      <c r="D196" s="1">
        <v>50399.979999999996</v>
      </c>
    </row>
    <row r="197" spans="1:4" x14ac:dyDescent="0.25">
      <c r="A197" s="115">
        <v>44691</v>
      </c>
      <c r="B197" t="s">
        <v>677</v>
      </c>
      <c r="D197" s="1">
        <v>20160.000000000004</v>
      </c>
    </row>
    <row r="198" spans="1:4" x14ac:dyDescent="0.25">
      <c r="A198" s="115">
        <v>44691</v>
      </c>
      <c r="B198" t="s">
        <v>677</v>
      </c>
      <c r="D198" s="1">
        <v>50399.979999999996</v>
      </c>
    </row>
    <row r="199" spans="1:4" x14ac:dyDescent="0.25">
      <c r="A199" s="115">
        <v>44691</v>
      </c>
      <c r="B199" t="s">
        <v>677</v>
      </c>
      <c r="D199" s="1">
        <v>50399.979999999996</v>
      </c>
    </row>
    <row r="200" spans="1:4" x14ac:dyDescent="0.25">
      <c r="A200" s="115">
        <v>44691</v>
      </c>
      <c r="B200" t="s">
        <v>677</v>
      </c>
      <c r="D200" s="1">
        <v>50399.979999999996</v>
      </c>
    </row>
    <row r="201" spans="1:4" x14ac:dyDescent="0.25">
      <c r="A201" s="115">
        <v>44691</v>
      </c>
      <c r="B201" t="s">
        <v>677</v>
      </c>
      <c r="D201" s="1">
        <v>50399.979999999996</v>
      </c>
    </row>
    <row r="202" spans="1:4" x14ac:dyDescent="0.25">
      <c r="A202" s="115">
        <v>44691</v>
      </c>
      <c r="B202" t="s">
        <v>677</v>
      </c>
      <c r="D202" s="1">
        <v>54599.960000000006</v>
      </c>
    </row>
    <row r="203" spans="1:4" x14ac:dyDescent="0.25">
      <c r="A203" s="115">
        <v>44691</v>
      </c>
      <c r="B203" t="s">
        <v>677</v>
      </c>
      <c r="D203" s="1">
        <v>54599.960000000006</v>
      </c>
    </row>
    <row r="204" spans="1:4" x14ac:dyDescent="0.25">
      <c r="A204" s="115">
        <v>44691</v>
      </c>
      <c r="B204" t="s">
        <v>677</v>
      </c>
      <c r="D204" s="1">
        <v>54599.960000000006</v>
      </c>
    </row>
    <row r="205" spans="1:4" x14ac:dyDescent="0.25">
      <c r="A205" s="115">
        <v>44691</v>
      </c>
      <c r="B205" t="s">
        <v>677</v>
      </c>
      <c r="D205" s="1">
        <v>54599.960000000006</v>
      </c>
    </row>
    <row r="206" spans="1:4" x14ac:dyDescent="0.25">
      <c r="A206" s="115">
        <v>44691</v>
      </c>
      <c r="B206" t="s">
        <v>677</v>
      </c>
      <c r="D206" s="1">
        <v>54599.960000000006</v>
      </c>
    </row>
    <row r="207" spans="1:4" x14ac:dyDescent="0.25">
      <c r="A207" s="115">
        <v>44691</v>
      </c>
      <c r="B207" t="s">
        <v>677</v>
      </c>
      <c r="D207" s="1">
        <v>54599.960000000006</v>
      </c>
    </row>
    <row r="208" spans="1:4" x14ac:dyDescent="0.25">
      <c r="A208" s="115">
        <v>44691</v>
      </c>
      <c r="B208" t="s">
        <v>677</v>
      </c>
      <c r="D208" s="1">
        <v>54599.960000000006</v>
      </c>
    </row>
    <row r="209" spans="1:4" x14ac:dyDescent="0.25">
      <c r="A209" s="115">
        <v>44691</v>
      </c>
      <c r="B209" t="s">
        <v>677</v>
      </c>
      <c r="D209" s="1">
        <v>54599.960000000006</v>
      </c>
    </row>
    <row r="210" spans="1:4" x14ac:dyDescent="0.25">
      <c r="A210" s="115">
        <v>44691</v>
      </c>
      <c r="B210" t="s">
        <v>677</v>
      </c>
      <c r="D210" s="1">
        <v>54599.960000000006</v>
      </c>
    </row>
    <row r="211" spans="1:4" x14ac:dyDescent="0.25">
      <c r="A211" s="115">
        <v>44691</v>
      </c>
      <c r="B211" t="s">
        <v>677</v>
      </c>
      <c r="D211" s="1">
        <v>50399.979999999996</v>
      </c>
    </row>
    <row r="212" spans="1:4" x14ac:dyDescent="0.25">
      <c r="A212" s="115">
        <v>44691</v>
      </c>
      <c r="B212" t="s">
        <v>677</v>
      </c>
      <c r="D212" s="1">
        <v>54599.960000000006</v>
      </c>
    </row>
    <row r="213" spans="1:4" x14ac:dyDescent="0.25">
      <c r="A213" s="115">
        <v>44691</v>
      </c>
      <c r="B213" t="s">
        <v>677</v>
      </c>
      <c r="D213" s="1">
        <v>50399.979999999996</v>
      </c>
    </row>
    <row r="214" spans="1:4" x14ac:dyDescent="0.25">
      <c r="A214" s="115">
        <v>44691</v>
      </c>
      <c r="B214" t="s">
        <v>677</v>
      </c>
      <c r="D214" s="1">
        <v>54599.960000000006</v>
      </c>
    </row>
    <row r="215" spans="1:4" x14ac:dyDescent="0.25">
      <c r="A215" s="115">
        <v>44691</v>
      </c>
      <c r="B215" t="s">
        <v>677</v>
      </c>
      <c r="D215" s="1">
        <v>50399.979999999996</v>
      </c>
    </row>
    <row r="216" spans="1:4" x14ac:dyDescent="0.25">
      <c r="A216" s="115">
        <v>44691</v>
      </c>
      <c r="B216" t="s">
        <v>677</v>
      </c>
      <c r="D216" s="1">
        <v>54599.960000000006</v>
      </c>
    </row>
    <row r="217" spans="1:4" x14ac:dyDescent="0.25">
      <c r="A217" s="115">
        <v>44691</v>
      </c>
      <c r="B217" t="s">
        <v>677</v>
      </c>
      <c r="D217" s="1">
        <v>54599.960000000006</v>
      </c>
    </row>
    <row r="218" spans="1:4" x14ac:dyDescent="0.25">
      <c r="A218" s="115">
        <v>44691</v>
      </c>
      <c r="B218" t="s">
        <v>677</v>
      </c>
      <c r="D218" s="1">
        <v>54599.960000000006</v>
      </c>
    </row>
    <row r="219" spans="1:4" x14ac:dyDescent="0.25">
      <c r="A219" s="115">
        <v>44691</v>
      </c>
      <c r="B219" t="s">
        <v>677</v>
      </c>
      <c r="D219" s="1">
        <v>54599.960000000006</v>
      </c>
    </row>
    <row r="220" spans="1:4" x14ac:dyDescent="0.25">
      <c r="A220" s="115">
        <v>44691</v>
      </c>
      <c r="B220" t="s">
        <v>677</v>
      </c>
      <c r="D220" s="1">
        <v>54599.960000000006</v>
      </c>
    </row>
    <row r="221" spans="1:4" x14ac:dyDescent="0.25">
      <c r="A221" s="115">
        <v>44691</v>
      </c>
      <c r="B221" t="s">
        <v>677</v>
      </c>
      <c r="D221" s="1">
        <v>54599.960000000006</v>
      </c>
    </row>
    <row r="222" spans="1:4" x14ac:dyDescent="0.25">
      <c r="A222" s="115">
        <v>44691</v>
      </c>
      <c r="B222" t="s">
        <v>677</v>
      </c>
      <c r="D222" s="1">
        <v>54599.960000000006</v>
      </c>
    </row>
    <row r="223" spans="1:4" x14ac:dyDescent="0.25">
      <c r="A223" s="115">
        <v>44691</v>
      </c>
      <c r="B223" t="s">
        <v>677</v>
      </c>
      <c r="D223" s="1">
        <v>50399.979999999996</v>
      </c>
    </row>
    <row r="224" spans="1:4" x14ac:dyDescent="0.25">
      <c r="A224" s="115">
        <v>44691</v>
      </c>
      <c r="B224" t="s">
        <v>677</v>
      </c>
      <c r="D224" s="1">
        <v>50399.979999999996</v>
      </c>
    </row>
    <row r="225" spans="1:4" x14ac:dyDescent="0.25">
      <c r="A225" s="115">
        <v>44691</v>
      </c>
      <c r="B225" t="s">
        <v>677</v>
      </c>
      <c r="D225" s="1">
        <v>50399.979999999996</v>
      </c>
    </row>
    <row r="226" spans="1:4" x14ac:dyDescent="0.25">
      <c r="A226" s="115">
        <v>44691</v>
      </c>
      <c r="B226" t="s">
        <v>677</v>
      </c>
      <c r="D226" s="1">
        <v>50399.979999999996</v>
      </c>
    </row>
    <row r="227" spans="1:4" x14ac:dyDescent="0.25">
      <c r="A227" s="115">
        <v>44691</v>
      </c>
      <c r="B227" t="s">
        <v>677</v>
      </c>
      <c r="D227" s="1">
        <v>50399.979999999996</v>
      </c>
    </row>
    <row r="228" spans="1:4" x14ac:dyDescent="0.25">
      <c r="A228" s="115">
        <v>44691</v>
      </c>
      <c r="B228" t="s">
        <v>677</v>
      </c>
      <c r="D228" s="1">
        <v>50399.979999999996</v>
      </c>
    </row>
    <row r="229" spans="1:4" x14ac:dyDescent="0.25">
      <c r="A229" s="115">
        <v>44691</v>
      </c>
      <c r="B229" t="s">
        <v>677</v>
      </c>
      <c r="D229" s="1">
        <v>50399.979999999996</v>
      </c>
    </row>
    <row r="230" spans="1:4" x14ac:dyDescent="0.25">
      <c r="A230" s="115">
        <v>44691</v>
      </c>
      <c r="B230" t="s">
        <v>677</v>
      </c>
      <c r="D230" s="1">
        <v>50399.979999999996</v>
      </c>
    </row>
    <row r="231" spans="1:4" x14ac:dyDescent="0.25">
      <c r="A231" s="115">
        <v>44691</v>
      </c>
      <c r="B231" t="s">
        <v>677</v>
      </c>
      <c r="D231" s="1">
        <v>50399.979999999996</v>
      </c>
    </row>
    <row r="232" spans="1:4" x14ac:dyDescent="0.25">
      <c r="A232" s="115">
        <v>44691</v>
      </c>
      <c r="B232" t="s">
        <v>677</v>
      </c>
      <c r="D232" s="1">
        <v>50399.979999999996</v>
      </c>
    </row>
    <row r="233" spans="1:4" x14ac:dyDescent="0.25">
      <c r="A233" s="115">
        <v>44691</v>
      </c>
      <c r="B233" t="s">
        <v>677</v>
      </c>
      <c r="D233" s="1">
        <v>50399.979999999996</v>
      </c>
    </row>
    <row r="234" spans="1:4" x14ac:dyDescent="0.25">
      <c r="A234" s="115">
        <v>44691</v>
      </c>
      <c r="B234" t="s">
        <v>677</v>
      </c>
      <c r="D234" s="1">
        <v>50399.979999999996</v>
      </c>
    </row>
    <row r="235" spans="1:4" x14ac:dyDescent="0.25">
      <c r="A235" s="115">
        <v>44691</v>
      </c>
      <c r="B235" t="s">
        <v>677</v>
      </c>
      <c r="D235" s="1">
        <v>50399.979999999996</v>
      </c>
    </row>
    <row r="236" spans="1:4" x14ac:dyDescent="0.25">
      <c r="A236" s="115">
        <v>44691</v>
      </c>
      <c r="B236" t="s">
        <v>677</v>
      </c>
      <c r="D236" s="1">
        <v>50399.979999999996</v>
      </c>
    </row>
    <row r="237" spans="1:4" x14ac:dyDescent="0.25">
      <c r="A237" s="115">
        <v>44691</v>
      </c>
      <c r="B237" t="s">
        <v>677</v>
      </c>
      <c r="D237" s="1">
        <v>50399.979999999996</v>
      </c>
    </row>
    <row r="238" spans="1:4" x14ac:dyDescent="0.25">
      <c r="A238" s="115">
        <v>44691</v>
      </c>
      <c r="B238" t="s">
        <v>677</v>
      </c>
      <c r="D238" s="1">
        <v>50399.979999999996</v>
      </c>
    </row>
    <row r="239" spans="1:4" x14ac:dyDescent="0.25">
      <c r="A239" s="115">
        <v>44691</v>
      </c>
      <c r="B239" t="s">
        <v>677</v>
      </c>
      <c r="D239" s="1">
        <v>50399.979999999996</v>
      </c>
    </row>
    <row r="240" spans="1:4" x14ac:dyDescent="0.25">
      <c r="A240" s="115">
        <v>44691</v>
      </c>
      <c r="B240" t="s">
        <v>677</v>
      </c>
      <c r="D240" s="1">
        <v>50399.979999999996</v>
      </c>
    </row>
    <row r="241" spans="1:4" x14ac:dyDescent="0.25">
      <c r="A241" s="115">
        <v>44691</v>
      </c>
      <c r="B241" t="s">
        <v>677</v>
      </c>
      <c r="D241" s="1">
        <v>50399.979999999996</v>
      </c>
    </row>
    <row r="242" spans="1:4" x14ac:dyDescent="0.25">
      <c r="A242" s="115">
        <v>44691</v>
      </c>
      <c r="B242" t="s">
        <v>677</v>
      </c>
      <c r="D242" s="1">
        <v>50399.979999999996</v>
      </c>
    </row>
    <row r="243" spans="1:4" x14ac:dyDescent="0.25">
      <c r="A243" s="115">
        <v>44691</v>
      </c>
      <c r="B243" t="s">
        <v>677</v>
      </c>
      <c r="D243" s="1">
        <v>50399.979999999996</v>
      </c>
    </row>
    <row r="244" spans="1:4" x14ac:dyDescent="0.25">
      <c r="A244" s="115">
        <v>44691</v>
      </c>
      <c r="B244" t="s">
        <v>677</v>
      </c>
      <c r="D244" s="1">
        <v>50399.979999999996</v>
      </c>
    </row>
    <row r="245" spans="1:4" x14ac:dyDescent="0.25">
      <c r="A245" s="115">
        <v>44691</v>
      </c>
      <c r="B245" t="s">
        <v>677</v>
      </c>
      <c r="D245" s="1">
        <v>50399.979999999996</v>
      </c>
    </row>
    <row r="246" spans="1:4" x14ac:dyDescent="0.25">
      <c r="A246" s="115">
        <v>44691</v>
      </c>
      <c r="B246" t="s">
        <v>677</v>
      </c>
      <c r="D246" s="1">
        <v>50399.979999999996</v>
      </c>
    </row>
    <row r="247" spans="1:4" x14ac:dyDescent="0.25">
      <c r="A247" s="115">
        <v>44691</v>
      </c>
      <c r="B247" t="s">
        <v>677</v>
      </c>
      <c r="D247" s="1">
        <v>50399.979999999996</v>
      </c>
    </row>
    <row r="248" spans="1:4" x14ac:dyDescent="0.25">
      <c r="A248" s="115">
        <v>44691</v>
      </c>
      <c r="B248" t="s">
        <v>677</v>
      </c>
      <c r="D248" s="1">
        <v>50399.979999999996</v>
      </c>
    </row>
    <row r="249" spans="1:4" x14ac:dyDescent="0.25">
      <c r="A249" s="115">
        <v>44691</v>
      </c>
      <c r="B249" t="s">
        <v>677</v>
      </c>
      <c r="D249" s="1">
        <v>50399.979999999996</v>
      </c>
    </row>
    <row r="250" spans="1:4" x14ac:dyDescent="0.25">
      <c r="A250" s="115">
        <v>44691</v>
      </c>
      <c r="B250" t="s">
        <v>677</v>
      </c>
      <c r="D250" s="1">
        <v>50399.979999999996</v>
      </c>
    </row>
    <row r="251" spans="1:4" x14ac:dyDescent="0.25">
      <c r="A251" s="115">
        <v>44691</v>
      </c>
      <c r="B251" t="s">
        <v>677</v>
      </c>
      <c r="D251" s="1">
        <v>50399.979999999996</v>
      </c>
    </row>
    <row r="252" spans="1:4" x14ac:dyDescent="0.25">
      <c r="A252" s="115">
        <v>44691</v>
      </c>
      <c r="B252" t="s">
        <v>677</v>
      </c>
      <c r="D252" s="1">
        <v>50399.979999999996</v>
      </c>
    </row>
    <row r="253" spans="1:4" x14ac:dyDescent="0.25">
      <c r="A253" s="115">
        <v>44691</v>
      </c>
      <c r="B253" t="s">
        <v>677</v>
      </c>
      <c r="D253" s="1">
        <v>50399.979999999996</v>
      </c>
    </row>
    <row r="254" spans="1:4" x14ac:dyDescent="0.25">
      <c r="A254" s="115">
        <v>44691</v>
      </c>
      <c r="B254" t="s">
        <v>677</v>
      </c>
      <c r="D254" s="1">
        <v>50399.979999999996</v>
      </c>
    </row>
    <row r="255" spans="1:4" x14ac:dyDescent="0.25">
      <c r="A255" s="115">
        <v>44691</v>
      </c>
      <c r="B255" t="s">
        <v>677</v>
      </c>
      <c r="D255" s="1">
        <v>54599.960000000006</v>
      </c>
    </row>
    <row r="256" spans="1:4" x14ac:dyDescent="0.25">
      <c r="A256" s="115">
        <v>44691</v>
      </c>
      <c r="B256" t="s">
        <v>677</v>
      </c>
      <c r="D256" s="1">
        <v>50399.979999999996</v>
      </c>
    </row>
    <row r="257" spans="1:4" x14ac:dyDescent="0.25">
      <c r="A257" s="115">
        <v>44691</v>
      </c>
      <c r="B257" t="s">
        <v>677</v>
      </c>
      <c r="D257" s="1">
        <v>50399.979999999996</v>
      </c>
    </row>
    <row r="258" spans="1:4" x14ac:dyDescent="0.25">
      <c r="A258" s="115">
        <v>44691</v>
      </c>
      <c r="B258" t="s">
        <v>677</v>
      </c>
      <c r="D258" s="1">
        <v>50399.979999999996</v>
      </c>
    </row>
    <row r="259" spans="1:4" x14ac:dyDescent="0.25">
      <c r="A259" s="115">
        <v>44691</v>
      </c>
      <c r="B259" t="s">
        <v>677</v>
      </c>
      <c r="D259" s="1">
        <v>50399.979999999996</v>
      </c>
    </row>
    <row r="260" spans="1:4" x14ac:dyDescent="0.25">
      <c r="A260" s="115">
        <v>44691</v>
      </c>
      <c r="B260" t="s">
        <v>677</v>
      </c>
      <c r="D260" s="1">
        <v>50399.979999999996</v>
      </c>
    </row>
    <row r="261" spans="1:4" x14ac:dyDescent="0.25">
      <c r="A261" s="115">
        <v>44691</v>
      </c>
      <c r="B261" t="s">
        <v>677</v>
      </c>
      <c r="D261" s="1">
        <v>50399.979999999996</v>
      </c>
    </row>
    <row r="262" spans="1:4" x14ac:dyDescent="0.25">
      <c r="A262" s="115">
        <v>44691</v>
      </c>
      <c r="B262" t="s">
        <v>677</v>
      </c>
      <c r="D262" s="1">
        <v>50399.979999999996</v>
      </c>
    </row>
    <row r="263" spans="1:4" x14ac:dyDescent="0.25">
      <c r="A263" s="115">
        <v>44691</v>
      </c>
      <c r="B263" t="s">
        <v>677</v>
      </c>
      <c r="D263" s="1">
        <v>50399.979999999996</v>
      </c>
    </row>
    <row r="264" spans="1:4" x14ac:dyDescent="0.25">
      <c r="A264" s="115">
        <v>44691</v>
      </c>
      <c r="B264" t="s">
        <v>677</v>
      </c>
      <c r="D264" s="1">
        <v>50399.979999999996</v>
      </c>
    </row>
    <row r="265" spans="1:4" x14ac:dyDescent="0.25">
      <c r="A265" s="115">
        <v>44691</v>
      </c>
      <c r="B265" t="s">
        <v>677</v>
      </c>
      <c r="D265" s="1">
        <v>50399.979999999996</v>
      </c>
    </row>
    <row r="266" spans="1:4" x14ac:dyDescent="0.25">
      <c r="A266" s="115">
        <v>44691</v>
      </c>
      <c r="B266" t="s">
        <v>677</v>
      </c>
      <c r="D266" s="1">
        <v>50399.979999999996</v>
      </c>
    </row>
    <row r="267" spans="1:4" x14ac:dyDescent="0.25">
      <c r="A267" s="115">
        <v>44691</v>
      </c>
      <c r="B267" t="s">
        <v>677</v>
      </c>
      <c r="D267" s="1">
        <v>50399.979999999996</v>
      </c>
    </row>
    <row r="268" spans="1:4" x14ac:dyDescent="0.25">
      <c r="A268" s="115">
        <v>44691</v>
      </c>
      <c r="B268" t="s">
        <v>677</v>
      </c>
      <c r="D268" s="1">
        <v>50399.979999999996</v>
      </c>
    </row>
    <row r="269" spans="1:4" x14ac:dyDescent="0.25">
      <c r="A269" s="115">
        <v>44691</v>
      </c>
      <c r="B269" t="s">
        <v>677</v>
      </c>
      <c r="D269" s="1">
        <v>50399.979999999996</v>
      </c>
    </row>
    <row r="270" spans="1:4" x14ac:dyDescent="0.25">
      <c r="A270" s="115">
        <v>44691</v>
      </c>
      <c r="B270" t="s">
        <v>677</v>
      </c>
      <c r="D270" s="1">
        <v>50399.979999999996</v>
      </c>
    </row>
    <row r="271" spans="1:4" x14ac:dyDescent="0.25">
      <c r="A271" s="115">
        <v>44691</v>
      </c>
      <c r="B271" t="s">
        <v>677</v>
      </c>
      <c r="D271" s="1">
        <v>50399.979999999996</v>
      </c>
    </row>
    <row r="272" spans="1:4" x14ac:dyDescent="0.25">
      <c r="A272" s="115">
        <v>44692</v>
      </c>
      <c r="B272" t="s">
        <v>57</v>
      </c>
      <c r="D272" s="1">
        <v>14514</v>
      </c>
    </row>
    <row r="273" spans="1:4" x14ac:dyDescent="0.25">
      <c r="A273" s="115">
        <v>44692</v>
      </c>
      <c r="B273" t="s">
        <v>677</v>
      </c>
      <c r="D273" s="1">
        <v>54599.960000000006</v>
      </c>
    </row>
    <row r="274" spans="1:4" x14ac:dyDescent="0.25">
      <c r="A274" s="115">
        <v>44692</v>
      </c>
      <c r="B274" t="s">
        <v>677</v>
      </c>
      <c r="D274" s="1">
        <v>54599.960000000006</v>
      </c>
    </row>
    <row r="275" spans="1:4" x14ac:dyDescent="0.25">
      <c r="A275" s="115">
        <v>44692</v>
      </c>
      <c r="B275" t="s">
        <v>677</v>
      </c>
      <c r="D275" s="1">
        <v>54599.960000000006</v>
      </c>
    </row>
    <row r="276" spans="1:4" x14ac:dyDescent="0.25">
      <c r="A276" s="115">
        <v>44692</v>
      </c>
      <c r="B276" t="s">
        <v>677</v>
      </c>
      <c r="D276" s="1">
        <v>54599.960000000006</v>
      </c>
    </row>
    <row r="277" spans="1:4" x14ac:dyDescent="0.25">
      <c r="A277" s="115">
        <v>44692</v>
      </c>
      <c r="B277" t="s">
        <v>677</v>
      </c>
      <c r="D277" s="1">
        <v>54599.960000000006</v>
      </c>
    </row>
    <row r="278" spans="1:4" x14ac:dyDescent="0.25">
      <c r="A278" s="115">
        <v>44692</v>
      </c>
      <c r="B278" t="s">
        <v>677</v>
      </c>
      <c r="D278" s="1">
        <v>54599.960000000006</v>
      </c>
    </row>
    <row r="279" spans="1:4" x14ac:dyDescent="0.25">
      <c r="A279" s="115">
        <v>44692</v>
      </c>
      <c r="B279" t="s">
        <v>677</v>
      </c>
      <c r="D279" s="1">
        <v>54599.960000000006</v>
      </c>
    </row>
    <row r="280" spans="1:4" x14ac:dyDescent="0.25">
      <c r="A280" s="115">
        <v>44692</v>
      </c>
      <c r="B280" t="s">
        <v>677</v>
      </c>
      <c r="D280" s="1">
        <v>54599.960000000006</v>
      </c>
    </row>
    <row r="281" spans="1:4" x14ac:dyDescent="0.25">
      <c r="A281" s="115">
        <v>44692</v>
      </c>
      <c r="B281" t="s">
        <v>677</v>
      </c>
      <c r="D281" s="1">
        <v>50399.979999999996</v>
      </c>
    </row>
    <row r="282" spans="1:4" x14ac:dyDescent="0.25">
      <c r="A282" s="115">
        <v>44692</v>
      </c>
      <c r="B282" t="s">
        <v>677</v>
      </c>
      <c r="D282" s="1">
        <v>54599.960000000006</v>
      </c>
    </row>
    <row r="283" spans="1:4" x14ac:dyDescent="0.25">
      <c r="A283" s="115">
        <v>44692</v>
      </c>
      <c r="B283" t="s">
        <v>677</v>
      </c>
      <c r="D283" s="1">
        <v>50399.979999999996</v>
      </c>
    </row>
    <row r="284" spans="1:4" x14ac:dyDescent="0.25">
      <c r="A284" s="115">
        <v>44692</v>
      </c>
      <c r="B284" t="s">
        <v>677</v>
      </c>
      <c r="D284" s="1">
        <v>54599.960000000006</v>
      </c>
    </row>
    <row r="285" spans="1:4" x14ac:dyDescent="0.25">
      <c r="A285" s="115">
        <v>44692</v>
      </c>
      <c r="B285" t="s">
        <v>677</v>
      </c>
      <c r="D285" s="1">
        <v>54599.960000000006</v>
      </c>
    </row>
    <row r="286" spans="1:4" x14ac:dyDescent="0.25">
      <c r="A286" s="115">
        <v>44692</v>
      </c>
      <c r="B286" t="s">
        <v>677</v>
      </c>
      <c r="D286" s="1">
        <v>54599.960000000006</v>
      </c>
    </row>
    <row r="287" spans="1:4" x14ac:dyDescent="0.25">
      <c r="A287" s="115">
        <v>44692</v>
      </c>
      <c r="B287" t="s">
        <v>677</v>
      </c>
      <c r="D287" s="1">
        <v>54599.960000000006</v>
      </c>
    </row>
    <row r="288" spans="1:4" x14ac:dyDescent="0.25">
      <c r="A288" s="115">
        <v>44692</v>
      </c>
      <c r="B288" t="s">
        <v>677</v>
      </c>
      <c r="D288" s="1">
        <v>54599.960000000006</v>
      </c>
    </row>
    <row r="289" spans="1:4" x14ac:dyDescent="0.25">
      <c r="A289" s="115">
        <v>44692</v>
      </c>
      <c r="B289" t="s">
        <v>677</v>
      </c>
      <c r="D289" s="1">
        <v>54599.960000000006</v>
      </c>
    </row>
    <row r="290" spans="1:4" x14ac:dyDescent="0.25">
      <c r="A290" s="115">
        <v>44692</v>
      </c>
      <c r="B290" t="s">
        <v>677</v>
      </c>
      <c r="D290" s="1">
        <v>54599.960000000006</v>
      </c>
    </row>
    <row r="291" spans="1:4" x14ac:dyDescent="0.25">
      <c r="A291" s="115">
        <v>44692</v>
      </c>
      <c r="B291" t="s">
        <v>677</v>
      </c>
      <c r="D291" s="1">
        <v>54599.960000000006</v>
      </c>
    </row>
    <row r="292" spans="1:4" x14ac:dyDescent="0.25">
      <c r="A292" s="115">
        <v>44692</v>
      </c>
      <c r="B292" t="s">
        <v>677</v>
      </c>
      <c r="D292" s="1">
        <v>54599.960000000006</v>
      </c>
    </row>
    <row r="293" spans="1:4" x14ac:dyDescent="0.25">
      <c r="A293" s="115">
        <v>44692</v>
      </c>
      <c r="B293" t="s">
        <v>677</v>
      </c>
      <c r="D293" s="1">
        <v>50399.979999999996</v>
      </c>
    </row>
    <row r="294" spans="1:4" x14ac:dyDescent="0.25">
      <c r="A294" s="115">
        <v>44692</v>
      </c>
      <c r="B294" t="s">
        <v>677</v>
      </c>
      <c r="D294" s="1">
        <v>50399.979999999996</v>
      </c>
    </row>
    <row r="295" spans="1:4" x14ac:dyDescent="0.25">
      <c r="A295" s="115">
        <v>44692</v>
      </c>
      <c r="B295" t="s">
        <v>677</v>
      </c>
      <c r="D295" s="1">
        <v>50399.979999999996</v>
      </c>
    </row>
    <row r="296" spans="1:4" x14ac:dyDescent="0.25">
      <c r="A296" s="115">
        <v>44692</v>
      </c>
      <c r="B296" t="s">
        <v>677</v>
      </c>
      <c r="D296" s="1">
        <v>50399.979999999996</v>
      </c>
    </row>
    <row r="297" spans="1:4" x14ac:dyDescent="0.25">
      <c r="A297" s="115">
        <v>44692</v>
      </c>
      <c r="B297" t="s">
        <v>677</v>
      </c>
      <c r="D297" s="1">
        <v>50399.979999999996</v>
      </c>
    </row>
    <row r="298" spans="1:4" x14ac:dyDescent="0.25">
      <c r="A298" s="115">
        <v>44692</v>
      </c>
      <c r="B298" t="s">
        <v>677</v>
      </c>
      <c r="D298" s="1">
        <v>54599.960000000006</v>
      </c>
    </row>
    <row r="299" spans="1:4" x14ac:dyDescent="0.25">
      <c r="A299" s="115">
        <v>44692</v>
      </c>
      <c r="B299" t="s">
        <v>677</v>
      </c>
      <c r="D299" s="1">
        <v>50399.979999999996</v>
      </c>
    </row>
    <row r="300" spans="1:4" x14ac:dyDescent="0.25">
      <c r="A300" s="115">
        <v>44692</v>
      </c>
      <c r="B300" t="s">
        <v>677</v>
      </c>
      <c r="D300" s="1">
        <v>50399.979999999996</v>
      </c>
    </row>
    <row r="301" spans="1:4" x14ac:dyDescent="0.25">
      <c r="A301" s="115">
        <v>44692</v>
      </c>
      <c r="B301" t="s">
        <v>677</v>
      </c>
      <c r="D301" s="1">
        <v>50399.979999999996</v>
      </c>
    </row>
    <row r="302" spans="1:4" x14ac:dyDescent="0.25">
      <c r="A302" s="115">
        <v>44692</v>
      </c>
      <c r="B302" t="s">
        <v>677</v>
      </c>
      <c r="D302" s="1">
        <v>50399.979999999996</v>
      </c>
    </row>
    <row r="303" spans="1:4" x14ac:dyDescent="0.25">
      <c r="A303" s="115">
        <v>44692</v>
      </c>
      <c r="B303" t="s">
        <v>677</v>
      </c>
      <c r="D303" s="1">
        <v>50399.979999999996</v>
      </c>
    </row>
    <row r="304" spans="1:4" x14ac:dyDescent="0.25">
      <c r="A304" s="115">
        <v>44692</v>
      </c>
      <c r="B304" t="s">
        <v>677</v>
      </c>
      <c r="D304" s="1">
        <v>50399.979999999996</v>
      </c>
    </row>
    <row r="305" spans="1:4" x14ac:dyDescent="0.25">
      <c r="A305" s="115">
        <v>44692</v>
      </c>
      <c r="B305" t="s">
        <v>677</v>
      </c>
      <c r="D305" s="1">
        <v>50399.979999999996</v>
      </c>
    </row>
    <row r="306" spans="1:4" x14ac:dyDescent="0.25">
      <c r="A306" s="115">
        <v>44692</v>
      </c>
      <c r="B306" t="s">
        <v>677</v>
      </c>
      <c r="D306" s="1">
        <v>50399.979999999996</v>
      </c>
    </row>
    <row r="307" spans="1:4" x14ac:dyDescent="0.25">
      <c r="A307" s="115">
        <v>44692</v>
      </c>
      <c r="B307" t="s">
        <v>677</v>
      </c>
      <c r="D307" s="1">
        <v>50399.979999999996</v>
      </c>
    </row>
    <row r="308" spans="1:4" x14ac:dyDescent="0.25">
      <c r="A308" s="115">
        <v>44692</v>
      </c>
      <c r="B308" t="s">
        <v>677</v>
      </c>
      <c r="D308" s="1">
        <v>50399.979999999996</v>
      </c>
    </row>
    <row r="309" spans="1:4" x14ac:dyDescent="0.25">
      <c r="A309" s="115">
        <v>44692</v>
      </c>
      <c r="B309" t="s">
        <v>677</v>
      </c>
      <c r="D309" s="1">
        <v>50399.979999999996</v>
      </c>
    </row>
    <row r="310" spans="1:4" x14ac:dyDescent="0.25">
      <c r="A310" s="115">
        <v>44692</v>
      </c>
      <c r="B310" t="s">
        <v>677</v>
      </c>
      <c r="D310" s="1">
        <v>50399.979999999996</v>
      </c>
    </row>
    <row r="311" spans="1:4" x14ac:dyDescent="0.25">
      <c r="A311" s="115">
        <v>44692</v>
      </c>
      <c r="B311" t="s">
        <v>677</v>
      </c>
      <c r="D311" s="1">
        <v>50399.979999999996</v>
      </c>
    </row>
    <row r="312" spans="1:4" x14ac:dyDescent="0.25">
      <c r="A312" s="115">
        <v>44692</v>
      </c>
      <c r="B312" t="s">
        <v>677</v>
      </c>
      <c r="D312" s="1">
        <v>50399.979999999996</v>
      </c>
    </row>
    <row r="313" spans="1:4" x14ac:dyDescent="0.25">
      <c r="A313" s="115">
        <v>44692</v>
      </c>
      <c r="B313" t="s">
        <v>677</v>
      </c>
      <c r="D313" s="1">
        <v>50399.979999999996</v>
      </c>
    </row>
    <row r="314" spans="1:4" x14ac:dyDescent="0.25">
      <c r="A314" s="115">
        <v>44692</v>
      </c>
      <c r="B314" t="s">
        <v>677</v>
      </c>
      <c r="D314" s="1">
        <v>50399.979999999996</v>
      </c>
    </row>
    <row r="315" spans="1:4" x14ac:dyDescent="0.25">
      <c r="A315" s="115">
        <v>44692</v>
      </c>
      <c r="B315" t="s">
        <v>677</v>
      </c>
      <c r="D315" s="1">
        <v>50399.979999999996</v>
      </c>
    </row>
    <row r="316" spans="1:4" x14ac:dyDescent="0.25">
      <c r="A316" s="115">
        <v>44692</v>
      </c>
      <c r="B316" t="s">
        <v>677</v>
      </c>
      <c r="D316" s="1">
        <v>54599.960000000006</v>
      </c>
    </row>
    <row r="317" spans="1:4" x14ac:dyDescent="0.25">
      <c r="A317" s="115">
        <v>44692</v>
      </c>
      <c r="B317" t="s">
        <v>677</v>
      </c>
      <c r="D317" s="1">
        <v>54599.960000000006</v>
      </c>
    </row>
    <row r="318" spans="1:4" x14ac:dyDescent="0.25">
      <c r="A318" s="115">
        <v>44692</v>
      </c>
      <c r="B318" t="s">
        <v>677</v>
      </c>
      <c r="D318" s="1">
        <v>54599.960000000006</v>
      </c>
    </row>
    <row r="319" spans="1:4" x14ac:dyDescent="0.25">
      <c r="A319" s="115">
        <v>44692</v>
      </c>
      <c r="B319" t="s">
        <v>677</v>
      </c>
      <c r="D319" s="1">
        <v>50399.979999999996</v>
      </c>
    </row>
    <row r="320" spans="1:4" x14ac:dyDescent="0.25">
      <c r="A320" s="115">
        <v>44692</v>
      </c>
      <c r="B320" t="s">
        <v>677</v>
      </c>
      <c r="D320" s="1">
        <v>50399.979999999996</v>
      </c>
    </row>
    <row r="321" spans="1:4" x14ac:dyDescent="0.25">
      <c r="A321" s="115">
        <v>44692</v>
      </c>
      <c r="B321" t="s">
        <v>677</v>
      </c>
      <c r="D321" s="1">
        <v>50399.979999999996</v>
      </c>
    </row>
    <row r="322" spans="1:4" x14ac:dyDescent="0.25">
      <c r="A322" s="115">
        <v>44692</v>
      </c>
      <c r="B322" t="s">
        <v>677</v>
      </c>
      <c r="D322" s="1">
        <v>50399.979999999996</v>
      </c>
    </row>
    <row r="323" spans="1:4" x14ac:dyDescent="0.25">
      <c r="A323" s="115">
        <v>44692</v>
      </c>
      <c r="B323" t="s">
        <v>677</v>
      </c>
      <c r="D323" s="1">
        <v>50399.979999999996</v>
      </c>
    </row>
    <row r="324" spans="1:4" x14ac:dyDescent="0.25">
      <c r="A324" s="115">
        <v>44692</v>
      </c>
      <c r="B324" t="s">
        <v>677</v>
      </c>
      <c r="D324" s="1">
        <v>50399.979999999996</v>
      </c>
    </row>
    <row r="325" spans="1:4" x14ac:dyDescent="0.25">
      <c r="A325" s="115">
        <v>44692</v>
      </c>
      <c r="B325" t="s">
        <v>677</v>
      </c>
      <c r="D325" s="1">
        <v>50399.979999999996</v>
      </c>
    </row>
    <row r="326" spans="1:4" x14ac:dyDescent="0.25">
      <c r="A326" s="115">
        <v>44692</v>
      </c>
      <c r="B326" t="s">
        <v>677</v>
      </c>
      <c r="D326" s="1">
        <v>50399.979999999996</v>
      </c>
    </row>
    <row r="327" spans="1:4" x14ac:dyDescent="0.25">
      <c r="A327" s="115">
        <v>44692</v>
      </c>
      <c r="B327" t="s">
        <v>677</v>
      </c>
      <c r="D327" s="1">
        <v>50399.979999999996</v>
      </c>
    </row>
    <row r="328" spans="1:4" x14ac:dyDescent="0.25">
      <c r="A328" s="115">
        <v>44692</v>
      </c>
      <c r="B328" t="s">
        <v>677</v>
      </c>
      <c r="D328" s="1">
        <v>50399.979999999996</v>
      </c>
    </row>
    <row r="329" spans="1:4" x14ac:dyDescent="0.25">
      <c r="A329" s="115">
        <v>44692</v>
      </c>
      <c r="B329" t="s">
        <v>677</v>
      </c>
      <c r="D329" s="1">
        <v>50399.979999999996</v>
      </c>
    </row>
    <row r="330" spans="1:4" x14ac:dyDescent="0.25">
      <c r="A330" s="115">
        <v>44692</v>
      </c>
      <c r="B330" t="s">
        <v>677</v>
      </c>
      <c r="D330" s="1">
        <v>50399.979999999996</v>
      </c>
    </row>
    <row r="331" spans="1:4" x14ac:dyDescent="0.25">
      <c r="A331" s="115">
        <v>44692</v>
      </c>
      <c r="B331" t="s">
        <v>677</v>
      </c>
      <c r="D331" s="1">
        <v>50399.979999999996</v>
      </c>
    </row>
    <row r="332" spans="1:4" x14ac:dyDescent="0.25">
      <c r="A332" s="115">
        <v>44692</v>
      </c>
      <c r="B332" t="s">
        <v>677</v>
      </c>
      <c r="D332" s="1">
        <v>50399.979999999996</v>
      </c>
    </row>
    <row r="333" spans="1:4" x14ac:dyDescent="0.25">
      <c r="A333" s="115">
        <v>44692</v>
      </c>
      <c r="B333" t="s">
        <v>677</v>
      </c>
      <c r="D333" s="1">
        <v>50399.979999999996</v>
      </c>
    </row>
    <row r="334" spans="1:4" x14ac:dyDescent="0.25">
      <c r="A334" s="115">
        <v>44692</v>
      </c>
      <c r="B334" t="s">
        <v>677</v>
      </c>
      <c r="D334" s="1">
        <v>50399.979999999996</v>
      </c>
    </row>
    <row r="335" spans="1:4" x14ac:dyDescent="0.25">
      <c r="A335" s="115">
        <v>44692</v>
      </c>
      <c r="B335" t="s">
        <v>677</v>
      </c>
      <c r="D335" s="1">
        <v>50399.979999999996</v>
      </c>
    </row>
    <row r="336" spans="1:4" x14ac:dyDescent="0.25">
      <c r="A336" s="115">
        <v>44692</v>
      </c>
      <c r="B336" t="s">
        <v>677</v>
      </c>
      <c r="D336" s="1">
        <v>50399.979999999996</v>
      </c>
    </row>
    <row r="337" spans="1:4" x14ac:dyDescent="0.25">
      <c r="A337" s="115">
        <v>44692</v>
      </c>
      <c r="B337" t="s">
        <v>677</v>
      </c>
      <c r="D337" s="1">
        <v>50399.979999999996</v>
      </c>
    </row>
    <row r="338" spans="1:4" x14ac:dyDescent="0.25">
      <c r="A338" s="115">
        <v>44692</v>
      </c>
      <c r="B338" t="s">
        <v>677</v>
      </c>
      <c r="D338" s="1">
        <v>50399.979999999996</v>
      </c>
    </row>
    <row r="339" spans="1:4" x14ac:dyDescent="0.25">
      <c r="A339" s="115">
        <v>44692</v>
      </c>
      <c r="B339" t="s">
        <v>677</v>
      </c>
      <c r="D339" s="1">
        <v>50399.979999999996</v>
      </c>
    </row>
    <row r="340" spans="1:4" x14ac:dyDescent="0.25">
      <c r="A340" s="115">
        <v>44692</v>
      </c>
      <c r="B340" t="s">
        <v>677</v>
      </c>
      <c r="D340" s="1">
        <v>50399.979999999996</v>
      </c>
    </row>
    <row r="341" spans="1:4" x14ac:dyDescent="0.25">
      <c r="A341" s="115">
        <v>44692</v>
      </c>
      <c r="B341" t="s">
        <v>677</v>
      </c>
      <c r="D341" s="1">
        <v>50399.979999999996</v>
      </c>
    </row>
    <row r="342" spans="1:4" x14ac:dyDescent="0.25">
      <c r="A342" s="115">
        <v>44692</v>
      </c>
      <c r="B342" t="s">
        <v>677</v>
      </c>
      <c r="D342" s="1">
        <v>50399.979999999996</v>
      </c>
    </row>
    <row r="343" spans="1:4" x14ac:dyDescent="0.25">
      <c r="A343" s="115">
        <v>44692</v>
      </c>
      <c r="B343" t="s">
        <v>677</v>
      </c>
      <c r="D343" s="1">
        <v>50399.979999999996</v>
      </c>
    </row>
    <row r="344" spans="1:4" x14ac:dyDescent="0.25">
      <c r="A344" s="115">
        <v>44692</v>
      </c>
      <c r="B344" t="s">
        <v>677</v>
      </c>
      <c r="D344" s="1">
        <v>50399.979999999996</v>
      </c>
    </row>
    <row r="345" spans="1:4" x14ac:dyDescent="0.25">
      <c r="A345" s="115">
        <v>44692</v>
      </c>
      <c r="B345" t="s">
        <v>677</v>
      </c>
      <c r="D345" s="1">
        <v>50399.979999999996</v>
      </c>
    </row>
    <row r="346" spans="1:4" x14ac:dyDescent="0.25">
      <c r="A346" s="115">
        <v>44692</v>
      </c>
      <c r="B346" t="s">
        <v>677</v>
      </c>
      <c r="D346" s="1">
        <v>50399.979999999996</v>
      </c>
    </row>
    <row r="347" spans="1:4" x14ac:dyDescent="0.25">
      <c r="A347" s="115">
        <v>44692</v>
      </c>
      <c r="B347" t="s">
        <v>677</v>
      </c>
      <c r="D347" s="1">
        <v>50399.979999999996</v>
      </c>
    </row>
    <row r="348" spans="1:4" x14ac:dyDescent="0.25">
      <c r="A348" s="115">
        <v>44692</v>
      </c>
      <c r="B348" t="s">
        <v>677</v>
      </c>
      <c r="D348" s="1">
        <v>50399.979999999996</v>
      </c>
    </row>
    <row r="349" spans="1:4" x14ac:dyDescent="0.25">
      <c r="A349" s="115">
        <v>44692</v>
      </c>
      <c r="B349" t="s">
        <v>677</v>
      </c>
      <c r="D349" s="1">
        <v>50399.979999999996</v>
      </c>
    </row>
    <row r="350" spans="1:4" x14ac:dyDescent="0.25">
      <c r="A350" s="115">
        <v>44692</v>
      </c>
      <c r="B350" t="s">
        <v>677</v>
      </c>
      <c r="D350" s="1">
        <v>50399.979999999996</v>
      </c>
    </row>
    <row r="351" spans="1:4" x14ac:dyDescent="0.25">
      <c r="A351" s="115">
        <v>44692</v>
      </c>
      <c r="B351" t="s">
        <v>677</v>
      </c>
      <c r="D351" s="1">
        <v>50399.979999999996</v>
      </c>
    </row>
    <row r="352" spans="1:4" x14ac:dyDescent="0.25">
      <c r="A352" s="115">
        <v>44692</v>
      </c>
      <c r="B352" t="s">
        <v>677</v>
      </c>
      <c r="D352" s="1">
        <v>50399.979999999996</v>
      </c>
    </row>
    <row r="353" spans="1:4" x14ac:dyDescent="0.25">
      <c r="A353" s="115">
        <v>44692</v>
      </c>
      <c r="B353" t="s">
        <v>677</v>
      </c>
      <c r="D353" s="1">
        <v>50399.979999999996</v>
      </c>
    </row>
    <row r="354" spans="1:4" x14ac:dyDescent="0.25">
      <c r="A354" s="115">
        <v>44692</v>
      </c>
      <c r="B354" t="s">
        <v>677</v>
      </c>
      <c r="D354" s="1">
        <v>50399.979999999996</v>
      </c>
    </row>
    <row r="355" spans="1:4" x14ac:dyDescent="0.25">
      <c r="A355" s="115">
        <v>44692</v>
      </c>
      <c r="B355" t="s">
        <v>677</v>
      </c>
      <c r="D355" s="1">
        <v>50399.979999999996</v>
      </c>
    </row>
    <row r="356" spans="1:4" x14ac:dyDescent="0.25">
      <c r="A356" s="115">
        <v>44692</v>
      </c>
      <c r="B356" t="s">
        <v>677</v>
      </c>
      <c r="D356" s="1">
        <v>50399.979999999996</v>
      </c>
    </row>
    <row r="357" spans="1:4" x14ac:dyDescent="0.25">
      <c r="A357" s="115">
        <v>44692</v>
      </c>
      <c r="B357" t="s">
        <v>677</v>
      </c>
      <c r="D357" s="1">
        <v>50399.979999999996</v>
      </c>
    </row>
    <row r="358" spans="1:4" x14ac:dyDescent="0.25">
      <c r="A358" s="115">
        <v>44692</v>
      </c>
      <c r="B358" t="s">
        <v>677</v>
      </c>
      <c r="D358" s="1">
        <v>50399.979999999996</v>
      </c>
    </row>
    <row r="359" spans="1:4" x14ac:dyDescent="0.25">
      <c r="A359" s="115">
        <v>44693</v>
      </c>
      <c r="B359" t="s">
        <v>677</v>
      </c>
      <c r="D359" s="1">
        <v>50399.979999999996</v>
      </c>
    </row>
    <row r="360" spans="1:4" x14ac:dyDescent="0.25">
      <c r="A360" s="115">
        <v>44695</v>
      </c>
      <c r="B360" t="s">
        <v>3</v>
      </c>
      <c r="D360" s="1">
        <v>2095.6799999999998</v>
      </c>
    </row>
    <row r="361" spans="1:4" x14ac:dyDescent="0.25">
      <c r="A361" s="115">
        <v>44703</v>
      </c>
      <c r="B361" t="s">
        <v>683</v>
      </c>
      <c r="D361" s="1">
        <v>43833.460000000006</v>
      </c>
    </row>
    <row r="362" spans="1:4" x14ac:dyDescent="0.25">
      <c r="A362" s="115">
        <v>44706</v>
      </c>
      <c r="B362" t="s">
        <v>686</v>
      </c>
      <c r="D362" s="1">
        <v>24987.1</v>
      </c>
    </row>
    <row r="363" spans="1:4" x14ac:dyDescent="0.25">
      <c r="A363" s="115">
        <v>44706</v>
      </c>
      <c r="B363" t="s">
        <v>686</v>
      </c>
      <c r="D363" s="1">
        <v>24986.74</v>
      </c>
    </row>
    <row r="364" spans="1:4" x14ac:dyDescent="0.25">
      <c r="A364" s="115">
        <v>44707</v>
      </c>
      <c r="B364" t="s">
        <v>685</v>
      </c>
      <c r="D364" s="1">
        <v>6199200</v>
      </c>
    </row>
    <row r="365" spans="1:4" x14ac:dyDescent="0.25">
      <c r="A365" s="115">
        <v>44707</v>
      </c>
      <c r="B365" t="s">
        <v>8</v>
      </c>
      <c r="D365" s="1">
        <v>183600</v>
      </c>
    </row>
    <row r="366" spans="1:4" x14ac:dyDescent="0.25">
      <c r="A366" s="115">
        <v>44707</v>
      </c>
      <c r="B366" t="s">
        <v>8</v>
      </c>
      <c r="D366" s="1">
        <v>195749.98999999996</v>
      </c>
    </row>
    <row r="367" spans="1:4" x14ac:dyDescent="0.25">
      <c r="A367" s="115">
        <v>44711</v>
      </c>
      <c r="B367" t="s">
        <v>687</v>
      </c>
      <c r="D367" s="1">
        <v>394160.12</v>
      </c>
    </row>
    <row r="368" spans="1:4" x14ac:dyDescent="0.25">
      <c r="A368" s="115">
        <v>44712</v>
      </c>
      <c r="B368" t="s">
        <v>8</v>
      </c>
      <c r="D368" s="1">
        <v>229500.00999999998</v>
      </c>
    </row>
    <row r="369" spans="1:4" x14ac:dyDescent="0.25">
      <c r="A369" s="115">
        <v>44712</v>
      </c>
      <c r="B369" t="s">
        <v>687</v>
      </c>
      <c r="D369" s="1">
        <v>235600.08</v>
      </c>
    </row>
    <row r="370" spans="1:4" x14ac:dyDescent="0.25">
      <c r="A370" s="115">
        <v>44712</v>
      </c>
      <c r="B370" t="s">
        <v>8</v>
      </c>
      <c r="D370" s="1">
        <v>150150</v>
      </c>
    </row>
    <row r="371" spans="1:4" x14ac:dyDescent="0.25">
      <c r="A371" s="115">
        <v>44712</v>
      </c>
      <c r="B371" t="s">
        <v>8</v>
      </c>
      <c r="D371" s="1">
        <v>154700</v>
      </c>
    </row>
    <row r="372" spans="1:4" x14ac:dyDescent="0.25">
      <c r="A372" s="115">
        <v>44715</v>
      </c>
      <c r="B372" t="s">
        <v>3</v>
      </c>
      <c r="D372" s="1">
        <v>43306</v>
      </c>
    </row>
    <row r="373" spans="1:4" x14ac:dyDescent="0.25">
      <c r="A373" s="115">
        <v>44716</v>
      </c>
      <c r="B373" t="s">
        <v>3</v>
      </c>
      <c r="D373" s="1">
        <v>7298.2999999999993</v>
      </c>
    </row>
    <row r="374" spans="1:4" x14ac:dyDescent="0.25">
      <c r="A374" s="115">
        <v>44716</v>
      </c>
      <c r="B374" t="s">
        <v>677</v>
      </c>
      <c r="D374" s="1">
        <v>47040.020000000004</v>
      </c>
    </row>
    <row r="375" spans="1:4" x14ac:dyDescent="0.25">
      <c r="A375" s="115">
        <v>44716</v>
      </c>
      <c r="B375" t="s">
        <v>677</v>
      </c>
      <c r="D375" s="1">
        <v>47040.020000000004</v>
      </c>
    </row>
    <row r="376" spans="1:4" x14ac:dyDescent="0.25">
      <c r="A376" s="115">
        <v>44716</v>
      </c>
      <c r="B376" t="s">
        <v>677</v>
      </c>
      <c r="D376" s="1">
        <v>47040.020000000004</v>
      </c>
    </row>
    <row r="377" spans="1:4" x14ac:dyDescent="0.25">
      <c r="A377" s="115">
        <v>44716</v>
      </c>
      <c r="B377" t="s">
        <v>677</v>
      </c>
      <c r="D377" s="1">
        <v>47040.020000000004</v>
      </c>
    </row>
    <row r="378" spans="1:4" x14ac:dyDescent="0.25">
      <c r="A378" s="115">
        <v>44716</v>
      </c>
      <c r="B378" t="s">
        <v>677</v>
      </c>
      <c r="D378" s="1">
        <v>47040.020000000004</v>
      </c>
    </row>
    <row r="379" spans="1:4" x14ac:dyDescent="0.25">
      <c r="A379" s="115">
        <v>44718</v>
      </c>
      <c r="B379" t="s">
        <v>687</v>
      </c>
      <c r="D379" s="1">
        <v>348040.1</v>
      </c>
    </row>
    <row r="380" spans="1:4" x14ac:dyDescent="0.25">
      <c r="A380" s="115">
        <v>44719</v>
      </c>
      <c r="B380" t="s">
        <v>677</v>
      </c>
      <c r="D380" s="1">
        <v>47040.020000000004</v>
      </c>
    </row>
    <row r="381" spans="1:4" x14ac:dyDescent="0.25">
      <c r="A381" s="115">
        <v>44719</v>
      </c>
      <c r="B381" t="s">
        <v>677</v>
      </c>
      <c r="D381" s="1">
        <v>47040.020000000004</v>
      </c>
    </row>
    <row r="382" spans="1:4" x14ac:dyDescent="0.25">
      <c r="A382" s="115">
        <v>44719</v>
      </c>
      <c r="B382" t="s">
        <v>677</v>
      </c>
      <c r="D382" s="1">
        <v>47040.020000000004</v>
      </c>
    </row>
    <row r="383" spans="1:4" x14ac:dyDescent="0.25">
      <c r="A383" s="115">
        <v>44719</v>
      </c>
      <c r="B383" t="s">
        <v>677</v>
      </c>
      <c r="D383" s="1">
        <v>39200.01</v>
      </c>
    </row>
    <row r="384" spans="1:4" x14ac:dyDescent="0.25">
      <c r="A384" s="115">
        <v>44719</v>
      </c>
      <c r="B384" t="s">
        <v>106</v>
      </c>
      <c r="D384" s="1">
        <v>35872</v>
      </c>
    </row>
    <row r="385" spans="1:4" x14ac:dyDescent="0.25">
      <c r="A385" s="115">
        <v>44721</v>
      </c>
      <c r="B385" t="s">
        <v>106</v>
      </c>
      <c r="D385" s="1">
        <v>4838</v>
      </c>
    </row>
    <row r="386" spans="1:4" x14ac:dyDescent="0.25">
      <c r="A386" s="115">
        <v>44722</v>
      </c>
      <c r="B386" t="s">
        <v>675</v>
      </c>
      <c r="D386" s="1">
        <v>134520</v>
      </c>
    </row>
    <row r="387" spans="1:4" x14ac:dyDescent="0.25">
      <c r="A387" s="115">
        <v>44724</v>
      </c>
      <c r="B387" t="s">
        <v>684</v>
      </c>
      <c r="D387" s="1">
        <v>1987575.48</v>
      </c>
    </row>
    <row r="388" spans="1:4" x14ac:dyDescent="0.25">
      <c r="A388" s="115">
        <v>44730</v>
      </c>
      <c r="B388" t="s">
        <v>3</v>
      </c>
      <c r="D388" s="1">
        <v>13953.5</v>
      </c>
    </row>
    <row r="389" spans="1:4" x14ac:dyDescent="0.25">
      <c r="A389" s="115">
        <v>44730</v>
      </c>
      <c r="B389" t="s">
        <v>688</v>
      </c>
      <c r="D389" s="1">
        <v>34200.020000000004</v>
      </c>
    </row>
    <row r="390" spans="1:4" x14ac:dyDescent="0.25">
      <c r="A390" s="115">
        <v>44730</v>
      </c>
      <c r="B390" t="s">
        <v>688</v>
      </c>
      <c r="D390" s="1">
        <v>34200.020000000004</v>
      </c>
    </row>
    <row r="391" spans="1:4" x14ac:dyDescent="0.25">
      <c r="A391" s="115">
        <v>44730</v>
      </c>
      <c r="B391" t="s">
        <v>688</v>
      </c>
      <c r="D391" s="1">
        <v>34200.020000000004</v>
      </c>
    </row>
    <row r="392" spans="1:4" x14ac:dyDescent="0.25">
      <c r="A392" s="115">
        <v>44730</v>
      </c>
      <c r="B392" t="s">
        <v>688</v>
      </c>
      <c r="D392" s="1">
        <v>34200.020000000004</v>
      </c>
    </row>
    <row r="393" spans="1:4" x14ac:dyDescent="0.25">
      <c r="A393" s="115">
        <v>44735</v>
      </c>
      <c r="B393" t="s">
        <v>684</v>
      </c>
      <c r="D393" s="1">
        <v>1872858.2400000002</v>
      </c>
    </row>
    <row r="394" spans="1:4" x14ac:dyDescent="0.25">
      <c r="A394" s="115">
        <v>44736</v>
      </c>
      <c r="B394" t="s">
        <v>684</v>
      </c>
      <c r="D394" s="1">
        <v>2080533.52</v>
      </c>
    </row>
    <row r="395" spans="1:4" x14ac:dyDescent="0.25">
      <c r="A395" s="115">
        <v>44738</v>
      </c>
      <c r="B395" t="s">
        <v>684</v>
      </c>
      <c r="D395" s="1">
        <v>1896425.2000000002</v>
      </c>
    </row>
    <row r="396" spans="1:4" x14ac:dyDescent="0.25">
      <c r="A396" s="115">
        <v>44742</v>
      </c>
      <c r="B396" t="s">
        <v>684</v>
      </c>
      <c r="D396" s="1">
        <v>2511073.04</v>
      </c>
    </row>
    <row r="397" spans="1:4" x14ac:dyDescent="0.25">
      <c r="A397" s="115">
        <v>44742</v>
      </c>
      <c r="B397" t="s">
        <v>684</v>
      </c>
      <c r="D397" s="1">
        <v>2551125.7800000003</v>
      </c>
    </row>
    <row r="398" spans="1:4" x14ac:dyDescent="0.25">
      <c r="A398" s="115">
        <v>44742</v>
      </c>
      <c r="B398" t="s">
        <v>684</v>
      </c>
      <c r="D398" s="1">
        <v>2416846.5</v>
      </c>
    </row>
    <row r="399" spans="1:4" x14ac:dyDescent="0.25">
      <c r="A399" s="115">
        <v>44742</v>
      </c>
      <c r="B399" t="s">
        <v>684</v>
      </c>
      <c r="D399" s="1">
        <v>2651653.5199999996</v>
      </c>
    </row>
    <row r="400" spans="1:4" x14ac:dyDescent="0.25">
      <c r="A400" s="115">
        <v>44742</v>
      </c>
      <c r="B400" t="s">
        <v>684</v>
      </c>
      <c r="D400" s="1">
        <v>2289388.7999999998</v>
      </c>
    </row>
    <row r="401" spans="1:4" x14ac:dyDescent="0.25">
      <c r="A401" s="115">
        <v>44742</v>
      </c>
      <c r="B401" t="s">
        <v>684</v>
      </c>
      <c r="D401" s="1">
        <v>2250271.7999999998</v>
      </c>
    </row>
    <row r="402" spans="1:4" x14ac:dyDescent="0.25">
      <c r="A402" s="115">
        <v>44742</v>
      </c>
      <c r="B402" t="s">
        <v>684</v>
      </c>
      <c r="D402" s="1">
        <v>2277423.5999999996</v>
      </c>
    </row>
    <row r="403" spans="1:4" x14ac:dyDescent="0.25">
      <c r="A403" s="115">
        <v>44742</v>
      </c>
      <c r="B403" t="s">
        <v>684</v>
      </c>
      <c r="D403" s="1">
        <v>2248112.4</v>
      </c>
    </row>
    <row r="404" spans="1:4" x14ac:dyDescent="0.25">
      <c r="A404" s="115">
        <v>44742</v>
      </c>
      <c r="B404" t="s">
        <v>684</v>
      </c>
      <c r="D404" s="1">
        <v>2183631.2999999998</v>
      </c>
    </row>
    <row r="405" spans="1:4" x14ac:dyDescent="0.25">
      <c r="A405" s="115">
        <v>44742</v>
      </c>
      <c r="B405" t="s">
        <v>684</v>
      </c>
      <c r="D405" s="1">
        <v>2034627.98</v>
      </c>
    </row>
    <row r="406" spans="1:4" x14ac:dyDescent="0.25">
      <c r="A406" s="115">
        <v>44750</v>
      </c>
      <c r="B406" t="s">
        <v>677</v>
      </c>
      <c r="D406" s="1">
        <v>50399.979999999996</v>
      </c>
    </row>
    <row r="407" spans="1:4" x14ac:dyDescent="0.25">
      <c r="A407" s="115">
        <v>44750</v>
      </c>
      <c r="B407" t="s">
        <v>677</v>
      </c>
      <c r="D407" s="1">
        <v>50399.979999999996</v>
      </c>
    </row>
    <row r="408" spans="1:4" x14ac:dyDescent="0.25">
      <c r="A408" s="115">
        <v>44750</v>
      </c>
      <c r="B408" t="s">
        <v>677</v>
      </c>
      <c r="D408" s="1">
        <v>50399.979999999996</v>
      </c>
    </row>
    <row r="409" spans="1:4" x14ac:dyDescent="0.25">
      <c r="A409" s="115">
        <v>44750</v>
      </c>
      <c r="B409" t="s">
        <v>677</v>
      </c>
      <c r="D409" s="1">
        <v>50399.979999999996</v>
      </c>
    </row>
    <row r="410" spans="1:4" x14ac:dyDescent="0.25">
      <c r="A410" s="115">
        <v>44750</v>
      </c>
      <c r="B410" t="s">
        <v>677</v>
      </c>
      <c r="D410" s="1">
        <v>50399.979999999996</v>
      </c>
    </row>
    <row r="411" spans="1:4" x14ac:dyDescent="0.25">
      <c r="A411" s="115">
        <v>44750</v>
      </c>
      <c r="B411" t="s">
        <v>677</v>
      </c>
      <c r="D411" s="1">
        <v>50399.979999999996</v>
      </c>
    </row>
    <row r="412" spans="1:4" x14ac:dyDescent="0.25">
      <c r="A412" s="115">
        <v>44750</v>
      </c>
      <c r="B412" t="s">
        <v>677</v>
      </c>
      <c r="D412" s="1">
        <v>50399.979999999996</v>
      </c>
    </row>
    <row r="413" spans="1:4" x14ac:dyDescent="0.25">
      <c r="A413" s="115">
        <v>44750</v>
      </c>
      <c r="B413" t="s">
        <v>677</v>
      </c>
      <c r="D413" s="1">
        <v>50399.979999999996</v>
      </c>
    </row>
    <row r="414" spans="1:4" x14ac:dyDescent="0.25">
      <c r="A414" s="115">
        <v>44750</v>
      </c>
      <c r="B414" t="s">
        <v>677</v>
      </c>
      <c r="D414" s="1">
        <v>50399.979999999996</v>
      </c>
    </row>
    <row r="415" spans="1:4" x14ac:dyDescent="0.25">
      <c r="A415" s="115">
        <v>44750</v>
      </c>
      <c r="B415" t="s">
        <v>677</v>
      </c>
      <c r="D415" s="1">
        <v>50399.979999999996</v>
      </c>
    </row>
    <row r="416" spans="1:4" x14ac:dyDescent="0.25">
      <c r="A416" s="115">
        <v>44750</v>
      </c>
      <c r="B416" t="s">
        <v>677</v>
      </c>
      <c r="D416" s="1">
        <v>50399.979999999996</v>
      </c>
    </row>
    <row r="417" spans="1:4" x14ac:dyDescent="0.25">
      <c r="A417" s="115">
        <v>44750</v>
      </c>
      <c r="B417" t="s">
        <v>677</v>
      </c>
      <c r="D417" s="1">
        <v>50399.979999999996</v>
      </c>
    </row>
    <row r="418" spans="1:4" x14ac:dyDescent="0.25">
      <c r="A418" s="115">
        <v>44750</v>
      </c>
      <c r="B418" t="s">
        <v>677</v>
      </c>
      <c r="D418" s="1">
        <v>50399.979999999996</v>
      </c>
    </row>
    <row r="419" spans="1:4" x14ac:dyDescent="0.25">
      <c r="A419" s="115">
        <v>44750</v>
      </c>
      <c r="B419" t="s">
        <v>677</v>
      </c>
      <c r="D419" s="1">
        <v>50399.979999999996</v>
      </c>
    </row>
    <row r="420" spans="1:4" x14ac:dyDescent="0.25">
      <c r="A420" s="115">
        <v>44750</v>
      </c>
      <c r="B420" t="s">
        <v>677</v>
      </c>
      <c r="D420" s="1">
        <v>50399.979999999996</v>
      </c>
    </row>
    <row r="421" spans="1:4" x14ac:dyDescent="0.25">
      <c r="A421" s="115">
        <v>44750</v>
      </c>
      <c r="B421" t="s">
        <v>677</v>
      </c>
      <c r="D421" s="1">
        <v>50399.979999999996</v>
      </c>
    </row>
    <row r="422" spans="1:4" x14ac:dyDescent="0.25">
      <c r="A422" s="115">
        <v>44750</v>
      </c>
      <c r="B422" t="s">
        <v>677</v>
      </c>
      <c r="D422" s="1">
        <v>50399.979999999996</v>
      </c>
    </row>
    <row r="423" spans="1:4" x14ac:dyDescent="0.25">
      <c r="A423" s="115">
        <v>44750</v>
      </c>
      <c r="B423" t="s">
        <v>677</v>
      </c>
      <c r="D423" s="1">
        <v>50399.979999999996</v>
      </c>
    </row>
    <row r="424" spans="1:4" x14ac:dyDescent="0.25">
      <c r="A424" s="115">
        <v>44750</v>
      </c>
      <c r="B424" t="s">
        <v>677</v>
      </c>
      <c r="D424" s="1">
        <v>50399.979999999996</v>
      </c>
    </row>
    <row r="425" spans="1:4" x14ac:dyDescent="0.25">
      <c r="A425" s="115">
        <v>44750</v>
      </c>
      <c r="B425" t="s">
        <v>677</v>
      </c>
      <c r="D425" s="1">
        <v>50399.979999999996</v>
      </c>
    </row>
    <row r="426" spans="1:4" x14ac:dyDescent="0.25">
      <c r="A426" s="115">
        <v>44750</v>
      </c>
      <c r="B426" t="s">
        <v>677</v>
      </c>
      <c r="D426" s="1">
        <v>50399.979999999996</v>
      </c>
    </row>
    <row r="427" spans="1:4" x14ac:dyDescent="0.25">
      <c r="A427" s="115">
        <v>44750</v>
      </c>
      <c r="B427" t="s">
        <v>677</v>
      </c>
      <c r="D427" s="1">
        <v>50399.979999999996</v>
      </c>
    </row>
    <row r="428" spans="1:4" x14ac:dyDescent="0.25">
      <c r="A428" s="115">
        <v>44750</v>
      </c>
      <c r="B428" t="s">
        <v>677</v>
      </c>
      <c r="D428" s="1">
        <v>50399.979999999996</v>
      </c>
    </row>
    <row r="429" spans="1:4" x14ac:dyDescent="0.25">
      <c r="A429" s="115">
        <v>44750</v>
      </c>
      <c r="B429" t="s">
        <v>677</v>
      </c>
      <c r="D429" s="1">
        <v>50399.979999999996</v>
      </c>
    </row>
    <row r="430" spans="1:4" x14ac:dyDescent="0.25">
      <c r="A430" s="115">
        <v>44750</v>
      </c>
      <c r="B430" t="s">
        <v>677</v>
      </c>
      <c r="D430" s="1">
        <v>50399.979999999996</v>
      </c>
    </row>
    <row r="431" spans="1:4" x14ac:dyDescent="0.25">
      <c r="A431" s="115">
        <v>44750</v>
      </c>
      <c r="B431" t="s">
        <v>677</v>
      </c>
      <c r="D431" s="1">
        <v>50399.979999999996</v>
      </c>
    </row>
    <row r="432" spans="1:4" x14ac:dyDescent="0.25">
      <c r="A432" s="115">
        <v>44750</v>
      </c>
      <c r="B432" t="s">
        <v>677</v>
      </c>
      <c r="D432" s="1">
        <v>50399.979999999996</v>
      </c>
    </row>
    <row r="433" spans="1:4" x14ac:dyDescent="0.25">
      <c r="A433" s="115">
        <v>44750</v>
      </c>
      <c r="B433" t="s">
        <v>677</v>
      </c>
      <c r="D433" s="1">
        <v>50399.979999999996</v>
      </c>
    </row>
    <row r="434" spans="1:4" x14ac:dyDescent="0.25">
      <c r="A434" s="115">
        <v>44750</v>
      </c>
      <c r="B434" t="s">
        <v>677</v>
      </c>
      <c r="D434" s="1">
        <v>50399.979999999996</v>
      </c>
    </row>
    <row r="435" spans="1:4" x14ac:dyDescent="0.25">
      <c r="A435" s="115">
        <v>44750</v>
      </c>
      <c r="B435" t="s">
        <v>677</v>
      </c>
      <c r="D435" s="1">
        <v>50399.979999999996</v>
      </c>
    </row>
    <row r="436" spans="1:4" x14ac:dyDescent="0.25">
      <c r="A436" s="115">
        <v>44750</v>
      </c>
      <c r="B436" t="s">
        <v>677</v>
      </c>
      <c r="D436" s="1">
        <v>50399.979999999996</v>
      </c>
    </row>
    <row r="437" spans="1:4" x14ac:dyDescent="0.25">
      <c r="A437" s="115">
        <v>44750</v>
      </c>
      <c r="B437" t="s">
        <v>677</v>
      </c>
      <c r="D437" s="1">
        <v>50399.979999999996</v>
      </c>
    </row>
    <row r="438" spans="1:4" x14ac:dyDescent="0.25">
      <c r="A438" s="115">
        <v>44750</v>
      </c>
      <c r="B438" t="s">
        <v>677</v>
      </c>
      <c r="D438" s="1">
        <v>50399.979999999996</v>
      </c>
    </row>
    <row r="439" spans="1:4" x14ac:dyDescent="0.25">
      <c r="A439" s="115">
        <v>44750</v>
      </c>
      <c r="B439" t="s">
        <v>677</v>
      </c>
      <c r="D439" s="1">
        <v>50399.979999999996</v>
      </c>
    </row>
    <row r="440" spans="1:4" x14ac:dyDescent="0.25">
      <c r="A440" s="115">
        <v>44750</v>
      </c>
      <c r="B440" t="s">
        <v>677</v>
      </c>
      <c r="D440" s="1">
        <v>50399.979999999996</v>
      </c>
    </row>
    <row r="441" spans="1:4" x14ac:dyDescent="0.25">
      <c r="A441" s="115">
        <v>44750</v>
      </c>
      <c r="B441" t="s">
        <v>677</v>
      </c>
      <c r="D441" s="1">
        <v>50399.979999999996</v>
      </c>
    </row>
    <row r="442" spans="1:4" x14ac:dyDescent="0.25">
      <c r="A442" s="115">
        <v>44750</v>
      </c>
      <c r="B442" t="s">
        <v>677</v>
      </c>
      <c r="D442" s="1">
        <v>50399.979999999996</v>
      </c>
    </row>
    <row r="443" spans="1:4" x14ac:dyDescent="0.25">
      <c r="A443" s="115">
        <v>44750</v>
      </c>
      <c r="B443" t="s">
        <v>677</v>
      </c>
      <c r="D443" s="1">
        <v>50399.979999999996</v>
      </c>
    </row>
    <row r="444" spans="1:4" x14ac:dyDescent="0.25">
      <c r="A444" s="115">
        <v>44750</v>
      </c>
      <c r="B444" t="s">
        <v>677</v>
      </c>
      <c r="D444" s="1">
        <v>50399.979999999996</v>
      </c>
    </row>
    <row r="445" spans="1:4" x14ac:dyDescent="0.25">
      <c r="A445" s="115">
        <v>44750</v>
      </c>
      <c r="B445" t="s">
        <v>677</v>
      </c>
      <c r="D445" s="1">
        <v>50399.979999999996</v>
      </c>
    </row>
    <row r="446" spans="1:4" x14ac:dyDescent="0.25">
      <c r="A446" s="115">
        <v>44750</v>
      </c>
      <c r="B446" t="s">
        <v>677</v>
      </c>
      <c r="D446" s="1">
        <v>50399.979999999996</v>
      </c>
    </row>
    <row r="447" spans="1:4" x14ac:dyDescent="0.25">
      <c r="A447" s="115">
        <v>44750</v>
      </c>
      <c r="B447" t="s">
        <v>677</v>
      </c>
      <c r="D447" s="1">
        <v>50399.979999999996</v>
      </c>
    </row>
    <row r="448" spans="1:4" x14ac:dyDescent="0.25">
      <c r="A448" s="115">
        <v>44750</v>
      </c>
      <c r="B448" t="s">
        <v>677</v>
      </c>
      <c r="D448" s="1">
        <v>50399.979999999996</v>
      </c>
    </row>
    <row r="449" spans="1:4" x14ac:dyDescent="0.25">
      <c r="A449" s="115">
        <v>44750</v>
      </c>
      <c r="B449" t="s">
        <v>677</v>
      </c>
      <c r="D449" s="1">
        <v>50399.979999999996</v>
      </c>
    </row>
    <row r="450" spans="1:4" x14ac:dyDescent="0.25">
      <c r="A450" s="115">
        <v>44750</v>
      </c>
      <c r="B450" t="s">
        <v>677</v>
      </c>
      <c r="D450" s="1">
        <v>50399.979999999996</v>
      </c>
    </row>
    <row r="451" spans="1:4" x14ac:dyDescent="0.25">
      <c r="A451" s="115">
        <v>44750</v>
      </c>
      <c r="B451" t="s">
        <v>677</v>
      </c>
      <c r="D451" s="1">
        <v>50399.979999999996</v>
      </c>
    </row>
    <row r="452" spans="1:4" x14ac:dyDescent="0.25">
      <c r="A452" s="115">
        <v>44750</v>
      </c>
      <c r="B452" t="s">
        <v>677</v>
      </c>
      <c r="D452" s="1">
        <v>50399.979999999996</v>
      </c>
    </row>
    <row r="453" spans="1:4" x14ac:dyDescent="0.25">
      <c r="A453" s="115">
        <v>44750</v>
      </c>
      <c r="B453" t="s">
        <v>677</v>
      </c>
      <c r="D453" s="1">
        <v>50399.979999999996</v>
      </c>
    </row>
    <row r="454" spans="1:4" x14ac:dyDescent="0.25">
      <c r="A454" s="115">
        <v>44750</v>
      </c>
      <c r="B454" t="s">
        <v>677</v>
      </c>
      <c r="D454" s="1">
        <v>50399.979999999996</v>
      </c>
    </row>
    <row r="455" spans="1:4" x14ac:dyDescent="0.25">
      <c r="A455" s="115">
        <v>44750</v>
      </c>
      <c r="B455" t="s">
        <v>677</v>
      </c>
      <c r="D455" s="1">
        <v>50399.979999999996</v>
      </c>
    </row>
    <row r="456" spans="1:4" x14ac:dyDescent="0.25">
      <c r="A456" s="115">
        <v>44750</v>
      </c>
      <c r="B456" t="s">
        <v>677</v>
      </c>
      <c r="D456" s="1">
        <v>50399.979999999996</v>
      </c>
    </row>
    <row r="457" spans="1:4" x14ac:dyDescent="0.25">
      <c r="A457" s="115">
        <v>44750</v>
      </c>
      <c r="B457" t="s">
        <v>677</v>
      </c>
      <c r="D457" s="1">
        <v>50399.979999999996</v>
      </c>
    </row>
    <row r="458" spans="1:4" x14ac:dyDescent="0.25">
      <c r="A458" s="115">
        <v>44750</v>
      </c>
      <c r="B458" t="s">
        <v>677</v>
      </c>
      <c r="D458" s="1">
        <v>50399.979999999996</v>
      </c>
    </row>
    <row r="459" spans="1:4" x14ac:dyDescent="0.25">
      <c r="A459" s="115">
        <v>44750</v>
      </c>
      <c r="B459" t="s">
        <v>677</v>
      </c>
      <c r="D459" s="1">
        <v>50399.979999999996</v>
      </c>
    </row>
    <row r="460" spans="1:4" x14ac:dyDescent="0.25">
      <c r="A460" s="115">
        <v>44750</v>
      </c>
      <c r="B460" t="s">
        <v>677</v>
      </c>
      <c r="D460" s="1">
        <v>50399.979999999996</v>
      </c>
    </row>
    <row r="461" spans="1:4" x14ac:dyDescent="0.25">
      <c r="A461" s="115">
        <v>44750</v>
      </c>
      <c r="B461" t="s">
        <v>677</v>
      </c>
      <c r="D461" s="1">
        <v>50399.979999999996</v>
      </c>
    </row>
    <row r="462" spans="1:4" x14ac:dyDescent="0.25">
      <c r="A462" s="115">
        <v>44750</v>
      </c>
      <c r="B462" t="s">
        <v>677</v>
      </c>
      <c r="D462" s="1">
        <v>50399.979999999996</v>
      </c>
    </row>
    <row r="463" spans="1:4" x14ac:dyDescent="0.25">
      <c r="A463" s="115">
        <v>44750</v>
      </c>
      <c r="B463" t="s">
        <v>677</v>
      </c>
      <c r="D463" s="1">
        <v>50399.979999999996</v>
      </c>
    </row>
    <row r="464" spans="1:4" x14ac:dyDescent="0.25">
      <c r="A464" s="115">
        <v>44750</v>
      </c>
      <c r="B464" t="s">
        <v>677</v>
      </c>
      <c r="D464" s="1">
        <v>50399.979999999996</v>
      </c>
    </row>
    <row r="465" spans="1:4" x14ac:dyDescent="0.25">
      <c r="A465" s="115">
        <v>44750</v>
      </c>
      <c r="B465" t="s">
        <v>677</v>
      </c>
      <c r="D465" s="1">
        <v>50399.979999999996</v>
      </c>
    </row>
    <row r="466" spans="1:4" x14ac:dyDescent="0.25">
      <c r="A466" s="115">
        <v>44750</v>
      </c>
      <c r="B466" t="s">
        <v>677</v>
      </c>
      <c r="D466" s="1">
        <v>50399.979999999996</v>
      </c>
    </row>
    <row r="467" spans="1:4" x14ac:dyDescent="0.25">
      <c r="A467" s="115">
        <v>44750</v>
      </c>
      <c r="B467" t="s">
        <v>677</v>
      </c>
      <c r="D467" s="1">
        <v>50399.979999999996</v>
      </c>
    </row>
    <row r="468" spans="1:4" x14ac:dyDescent="0.25">
      <c r="A468" s="115">
        <v>44750</v>
      </c>
      <c r="B468" t="s">
        <v>677</v>
      </c>
      <c r="D468" s="1">
        <v>50399.979999999996</v>
      </c>
    </row>
    <row r="469" spans="1:4" x14ac:dyDescent="0.25">
      <c r="A469" s="115">
        <v>44750</v>
      </c>
      <c r="B469" t="s">
        <v>677</v>
      </c>
      <c r="D469" s="1">
        <v>50399.979999999996</v>
      </c>
    </row>
    <row r="470" spans="1:4" x14ac:dyDescent="0.25">
      <c r="A470" s="115">
        <v>44750</v>
      </c>
      <c r="B470" t="s">
        <v>677</v>
      </c>
      <c r="D470" s="1">
        <v>50399.979999999996</v>
      </c>
    </row>
    <row r="471" spans="1:4" x14ac:dyDescent="0.25">
      <c r="A471" s="115">
        <v>44750</v>
      </c>
      <c r="B471" t="s">
        <v>677</v>
      </c>
      <c r="D471" s="1">
        <v>50399.979999999996</v>
      </c>
    </row>
    <row r="472" spans="1:4" x14ac:dyDescent="0.25">
      <c r="A472" s="115">
        <v>44750</v>
      </c>
      <c r="B472" t="s">
        <v>677</v>
      </c>
      <c r="D472" s="1">
        <v>50399.979999999996</v>
      </c>
    </row>
    <row r="473" spans="1:4" x14ac:dyDescent="0.25">
      <c r="A473" s="115">
        <v>44750</v>
      </c>
      <c r="B473" t="s">
        <v>677</v>
      </c>
      <c r="D473" s="1">
        <v>50399.979999999996</v>
      </c>
    </row>
    <row r="474" spans="1:4" x14ac:dyDescent="0.25">
      <c r="A474" s="115">
        <v>44750</v>
      </c>
      <c r="B474" t="s">
        <v>677</v>
      </c>
      <c r="D474" s="1">
        <v>50399.979999999996</v>
      </c>
    </row>
    <row r="475" spans="1:4" x14ac:dyDescent="0.25">
      <c r="A475" s="115">
        <v>44750</v>
      </c>
      <c r="B475" t="s">
        <v>677</v>
      </c>
      <c r="D475" s="1">
        <v>50399.979999999996</v>
      </c>
    </row>
    <row r="476" spans="1:4" x14ac:dyDescent="0.25">
      <c r="A476" s="115">
        <v>44750</v>
      </c>
      <c r="B476" t="s">
        <v>677</v>
      </c>
      <c r="D476" s="1">
        <v>50399.979999999996</v>
      </c>
    </row>
    <row r="477" spans="1:4" x14ac:dyDescent="0.25">
      <c r="A477" s="115">
        <v>44750</v>
      </c>
      <c r="B477" t="s">
        <v>677</v>
      </c>
      <c r="D477" s="1">
        <v>50399.979999999996</v>
      </c>
    </row>
    <row r="478" spans="1:4" x14ac:dyDescent="0.25">
      <c r="A478" s="115">
        <v>44750</v>
      </c>
      <c r="B478" t="s">
        <v>677</v>
      </c>
      <c r="D478" s="1">
        <v>50399.979999999996</v>
      </c>
    </row>
    <row r="479" spans="1:4" x14ac:dyDescent="0.25">
      <c r="A479" s="115">
        <v>44750</v>
      </c>
      <c r="B479" t="s">
        <v>677</v>
      </c>
      <c r="D479" s="1">
        <v>50399.979999999996</v>
      </c>
    </row>
    <row r="480" spans="1:4" x14ac:dyDescent="0.25">
      <c r="A480" s="115">
        <v>44750</v>
      </c>
      <c r="B480" t="s">
        <v>677</v>
      </c>
      <c r="D480" s="1">
        <v>50399.979999999996</v>
      </c>
    </row>
    <row r="481" spans="1:4" x14ac:dyDescent="0.25">
      <c r="A481" s="115">
        <v>44750</v>
      </c>
      <c r="B481" t="s">
        <v>677</v>
      </c>
      <c r="D481" s="1">
        <v>50399.979999999996</v>
      </c>
    </row>
    <row r="482" spans="1:4" x14ac:dyDescent="0.25">
      <c r="A482" s="115">
        <v>44750</v>
      </c>
      <c r="B482" t="s">
        <v>677</v>
      </c>
      <c r="D482" s="1">
        <v>50399.979999999996</v>
      </c>
    </row>
    <row r="483" spans="1:4" x14ac:dyDescent="0.25">
      <c r="A483" s="115">
        <v>44750</v>
      </c>
      <c r="B483" t="s">
        <v>677</v>
      </c>
      <c r="D483" s="1">
        <v>50399.979999999996</v>
      </c>
    </row>
    <row r="484" spans="1:4" x14ac:dyDescent="0.25">
      <c r="A484" s="115">
        <v>44750</v>
      </c>
      <c r="B484" t="s">
        <v>677</v>
      </c>
      <c r="D484" s="1">
        <v>50399.979999999996</v>
      </c>
    </row>
    <row r="485" spans="1:4" x14ac:dyDescent="0.25">
      <c r="A485" s="115">
        <v>44750</v>
      </c>
      <c r="B485" t="s">
        <v>677</v>
      </c>
      <c r="D485" s="1">
        <v>50399.979999999996</v>
      </c>
    </row>
    <row r="486" spans="1:4" x14ac:dyDescent="0.25">
      <c r="A486" s="115">
        <v>44750</v>
      </c>
      <c r="B486" t="s">
        <v>677</v>
      </c>
      <c r="D486" s="1">
        <v>50399.979999999996</v>
      </c>
    </row>
    <row r="487" spans="1:4" x14ac:dyDescent="0.25">
      <c r="A487" s="115">
        <v>44750</v>
      </c>
      <c r="B487" t="s">
        <v>677</v>
      </c>
      <c r="D487" s="1">
        <v>50399.979999999996</v>
      </c>
    </row>
    <row r="488" spans="1:4" x14ac:dyDescent="0.25">
      <c r="A488" s="115">
        <v>44750</v>
      </c>
      <c r="B488" t="s">
        <v>677</v>
      </c>
      <c r="D488" s="1">
        <v>50399.979999999996</v>
      </c>
    </row>
    <row r="489" spans="1:4" x14ac:dyDescent="0.25">
      <c r="A489" s="115">
        <v>44750</v>
      </c>
      <c r="B489" t="s">
        <v>677</v>
      </c>
      <c r="D489" s="1">
        <v>50399.979999999996</v>
      </c>
    </row>
    <row r="490" spans="1:4" x14ac:dyDescent="0.25">
      <c r="A490" s="115">
        <v>44750</v>
      </c>
      <c r="B490" t="s">
        <v>677</v>
      </c>
      <c r="D490" s="1">
        <v>50399.979999999996</v>
      </c>
    </row>
    <row r="491" spans="1:4" x14ac:dyDescent="0.25">
      <c r="A491" s="115">
        <v>44750</v>
      </c>
      <c r="B491" t="s">
        <v>677</v>
      </c>
      <c r="D491" s="1">
        <v>50399.979999999996</v>
      </c>
    </row>
    <row r="492" spans="1:4" x14ac:dyDescent="0.25">
      <c r="A492" s="115">
        <v>44750</v>
      </c>
      <c r="B492" t="s">
        <v>677</v>
      </c>
      <c r="D492" s="1">
        <v>50399.979999999996</v>
      </c>
    </row>
    <row r="493" spans="1:4" x14ac:dyDescent="0.25">
      <c r="A493" s="115">
        <v>44750</v>
      </c>
      <c r="B493" t="s">
        <v>677</v>
      </c>
      <c r="D493" s="1">
        <v>50399.979999999996</v>
      </c>
    </row>
    <row r="494" spans="1:4" x14ac:dyDescent="0.25">
      <c r="A494" s="115">
        <v>44750</v>
      </c>
      <c r="B494" t="s">
        <v>677</v>
      </c>
      <c r="D494" s="1">
        <v>50399.979999999996</v>
      </c>
    </row>
    <row r="495" spans="1:4" x14ac:dyDescent="0.25">
      <c r="A495" s="115">
        <v>44750</v>
      </c>
      <c r="B495" t="s">
        <v>677</v>
      </c>
      <c r="D495" s="1">
        <v>50399.979999999996</v>
      </c>
    </row>
    <row r="496" spans="1:4" x14ac:dyDescent="0.25">
      <c r="A496" s="115">
        <v>44750</v>
      </c>
      <c r="B496" t="s">
        <v>677</v>
      </c>
      <c r="D496" s="1">
        <v>50399.979999999996</v>
      </c>
    </row>
    <row r="497" spans="1:4" x14ac:dyDescent="0.25">
      <c r="A497" s="115">
        <v>44750</v>
      </c>
      <c r="B497" t="s">
        <v>677</v>
      </c>
      <c r="D497" s="1">
        <v>50399.979999999996</v>
      </c>
    </row>
    <row r="498" spans="1:4" x14ac:dyDescent="0.25">
      <c r="A498" s="115">
        <v>44750</v>
      </c>
      <c r="B498" t="s">
        <v>677</v>
      </c>
      <c r="D498" s="1">
        <v>50399.979999999996</v>
      </c>
    </row>
    <row r="499" spans="1:4" x14ac:dyDescent="0.25">
      <c r="A499" s="115">
        <v>44750</v>
      </c>
      <c r="B499" t="s">
        <v>677</v>
      </c>
      <c r="D499" s="1">
        <v>50399.979999999996</v>
      </c>
    </row>
    <row r="500" spans="1:4" x14ac:dyDescent="0.25">
      <c r="A500" s="115">
        <v>44750</v>
      </c>
      <c r="B500" t="s">
        <v>677</v>
      </c>
      <c r="D500" s="1">
        <v>50399.979999999996</v>
      </c>
    </row>
    <row r="501" spans="1:4" x14ac:dyDescent="0.25">
      <c r="A501" s="115">
        <v>44750</v>
      </c>
      <c r="B501" t="s">
        <v>677</v>
      </c>
      <c r="D501" s="1">
        <v>50399.979999999996</v>
      </c>
    </row>
    <row r="502" spans="1:4" x14ac:dyDescent="0.25">
      <c r="A502" s="115">
        <v>44750</v>
      </c>
      <c r="B502" t="s">
        <v>677</v>
      </c>
      <c r="D502" s="1">
        <v>50399.979999999996</v>
      </c>
    </row>
    <row r="503" spans="1:4" x14ac:dyDescent="0.25">
      <c r="A503" s="115">
        <v>44750</v>
      </c>
      <c r="B503" t="s">
        <v>677</v>
      </c>
      <c r="D503" s="1">
        <v>50399.979999999996</v>
      </c>
    </row>
    <row r="504" spans="1:4" x14ac:dyDescent="0.25">
      <c r="A504" s="115">
        <v>44750</v>
      </c>
      <c r="B504" t="s">
        <v>677</v>
      </c>
      <c r="D504" s="1">
        <v>50399.979999999996</v>
      </c>
    </row>
    <row r="505" spans="1:4" x14ac:dyDescent="0.25">
      <c r="A505" s="115">
        <v>44750</v>
      </c>
      <c r="B505" t="s">
        <v>677</v>
      </c>
      <c r="D505" s="1">
        <v>50399.979999999996</v>
      </c>
    </row>
    <row r="506" spans="1:4" x14ac:dyDescent="0.25">
      <c r="A506" s="115">
        <v>44750</v>
      </c>
      <c r="B506" t="s">
        <v>677</v>
      </c>
      <c r="D506" s="1">
        <v>50399.979999999996</v>
      </c>
    </row>
    <row r="507" spans="1:4" x14ac:dyDescent="0.25">
      <c r="A507" s="115">
        <v>44750</v>
      </c>
      <c r="B507" t="s">
        <v>677</v>
      </c>
      <c r="D507" s="1">
        <v>50399.979999999996</v>
      </c>
    </row>
    <row r="508" spans="1:4" x14ac:dyDescent="0.25">
      <c r="A508" s="115">
        <v>44750</v>
      </c>
      <c r="B508" t="s">
        <v>677</v>
      </c>
      <c r="D508" s="1">
        <v>46199.98</v>
      </c>
    </row>
    <row r="509" spans="1:4" x14ac:dyDescent="0.25">
      <c r="A509" s="115">
        <v>44750</v>
      </c>
      <c r="B509" t="s">
        <v>677</v>
      </c>
      <c r="D509" s="1">
        <v>50399.979999999996</v>
      </c>
    </row>
    <row r="510" spans="1:4" x14ac:dyDescent="0.25">
      <c r="A510" s="115">
        <v>44750</v>
      </c>
      <c r="B510" t="s">
        <v>677</v>
      </c>
      <c r="D510" s="1">
        <v>50399.979999999996</v>
      </c>
    </row>
    <row r="511" spans="1:4" x14ac:dyDescent="0.25">
      <c r="A511" s="115">
        <v>44750</v>
      </c>
      <c r="B511" t="s">
        <v>677</v>
      </c>
      <c r="D511" s="1">
        <v>50399.979999999996</v>
      </c>
    </row>
    <row r="512" spans="1:4" x14ac:dyDescent="0.25">
      <c r="A512" s="115">
        <v>44750</v>
      </c>
      <c r="B512" t="s">
        <v>677</v>
      </c>
      <c r="D512" s="1">
        <v>50399.979999999996</v>
      </c>
    </row>
    <row r="513" spans="1:4" x14ac:dyDescent="0.25">
      <c r="A513" s="115">
        <v>44751</v>
      </c>
      <c r="B513" t="s">
        <v>677</v>
      </c>
      <c r="D513" s="1">
        <v>50399.979999999996</v>
      </c>
    </row>
    <row r="514" spans="1:4" x14ac:dyDescent="0.25">
      <c r="A514" s="115">
        <v>44751</v>
      </c>
      <c r="B514" t="s">
        <v>677</v>
      </c>
      <c r="D514" s="1">
        <v>50399.979999999996</v>
      </c>
    </row>
    <row r="515" spans="1:4" x14ac:dyDescent="0.25">
      <c r="A515" s="115">
        <v>44751</v>
      </c>
      <c r="B515" t="s">
        <v>677</v>
      </c>
      <c r="D515" s="1">
        <v>50399.979999999996</v>
      </c>
    </row>
    <row r="516" spans="1:4" x14ac:dyDescent="0.25">
      <c r="A516" s="115">
        <v>44751</v>
      </c>
      <c r="B516" t="s">
        <v>677</v>
      </c>
      <c r="D516" s="1">
        <v>50399.979999999996</v>
      </c>
    </row>
    <row r="517" spans="1:4" x14ac:dyDescent="0.25">
      <c r="A517" s="115">
        <v>44751</v>
      </c>
      <c r="B517" t="s">
        <v>677</v>
      </c>
      <c r="D517" s="1">
        <v>50399.979999999996</v>
      </c>
    </row>
    <row r="518" spans="1:4" x14ac:dyDescent="0.25">
      <c r="A518" s="115">
        <v>44751</v>
      </c>
      <c r="B518" t="s">
        <v>677</v>
      </c>
      <c r="D518" s="1">
        <v>50399.979999999996</v>
      </c>
    </row>
    <row r="519" spans="1:4" x14ac:dyDescent="0.25">
      <c r="A519" s="115">
        <v>44751</v>
      </c>
      <c r="B519" t="s">
        <v>677</v>
      </c>
      <c r="D519" s="1">
        <v>50399.979999999996</v>
      </c>
    </row>
    <row r="520" spans="1:4" x14ac:dyDescent="0.25">
      <c r="A520" s="115">
        <v>44751</v>
      </c>
      <c r="B520" t="s">
        <v>677</v>
      </c>
      <c r="D520" s="1">
        <v>50399.979999999996</v>
      </c>
    </row>
    <row r="521" spans="1:4" x14ac:dyDescent="0.25">
      <c r="A521" s="115">
        <v>44751</v>
      </c>
      <c r="B521" t="s">
        <v>677</v>
      </c>
      <c r="D521" s="1">
        <v>50399.979999999996</v>
      </c>
    </row>
    <row r="522" spans="1:4" x14ac:dyDescent="0.25">
      <c r="A522" s="115">
        <v>44751</v>
      </c>
      <c r="B522" t="s">
        <v>677</v>
      </c>
      <c r="D522" s="1">
        <v>50399.979999999996</v>
      </c>
    </row>
    <row r="523" spans="1:4" x14ac:dyDescent="0.25">
      <c r="A523" s="115">
        <v>44751</v>
      </c>
      <c r="B523" t="s">
        <v>677</v>
      </c>
      <c r="D523" s="1">
        <v>50399.979999999996</v>
      </c>
    </row>
    <row r="524" spans="1:4" x14ac:dyDescent="0.25">
      <c r="A524" s="115">
        <v>44751</v>
      </c>
      <c r="B524" t="s">
        <v>677</v>
      </c>
      <c r="D524" s="1">
        <v>50399.979999999996</v>
      </c>
    </row>
    <row r="525" spans="1:4" x14ac:dyDescent="0.25">
      <c r="A525" s="115">
        <v>44751</v>
      </c>
      <c r="B525" t="s">
        <v>677</v>
      </c>
      <c r="D525" s="1">
        <v>50399.979999999996</v>
      </c>
    </row>
    <row r="526" spans="1:4" x14ac:dyDescent="0.25">
      <c r="A526" s="115">
        <v>44751</v>
      </c>
      <c r="B526" t="s">
        <v>677</v>
      </c>
      <c r="D526" s="1">
        <v>50399.979999999996</v>
      </c>
    </row>
    <row r="527" spans="1:4" x14ac:dyDescent="0.25">
      <c r="A527" s="115">
        <v>44751</v>
      </c>
      <c r="B527" t="s">
        <v>677</v>
      </c>
      <c r="D527" s="1">
        <v>50399.979999999996</v>
      </c>
    </row>
    <row r="528" spans="1:4" x14ac:dyDescent="0.25">
      <c r="A528" s="115">
        <v>44751</v>
      </c>
      <c r="B528" t="s">
        <v>677</v>
      </c>
      <c r="D528" s="1">
        <v>50399.979999999996</v>
      </c>
    </row>
    <row r="529" spans="1:4" x14ac:dyDescent="0.25">
      <c r="A529" s="115">
        <v>44751</v>
      </c>
      <c r="B529" t="s">
        <v>677</v>
      </c>
      <c r="D529" s="1">
        <v>50399.979999999996</v>
      </c>
    </row>
    <row r="530" spans="1:4" x14ac:dyDescent="0.25">
      <c r="A530" s="115">
        <v>44751</v>
      </c>
      <c r="B530" t="s">
        <v>677</v>
      </c>
      <c r="D530" s="1">
        <v>50399.979999999996</v>
      </c>
    </row>
    <row r="531" spans="1:4" x14ac:dyDescent="0.25">
      <c r="A531" s="115">
        <v>44751</v>
      </c>
      <c r="B531" t="s">
        <v>677</v>
      </c>
      <c r="D531" s="1">
        <v>50399.979999999996</v>
      </c>
    </row>
    <row r="532" spans="1:4" x14ac:dyDescent="0.25">
      <c r="A532" s="115">
        <v>44751</v>
      </c>
      <c r="B532" t="s">
        <v>677</v>
      </c>
      <c r="D532" s="1">
        <v>50399.979999999996</v>
      </c>
    </row>
    <row r="533" spans="1:4" x14ac:dyDescent="0.25">
      <c r="A533" s="115">
        <v>44751</v>
      </c>
      <c r="B533" t="s">
        <v>677</v>
      </c>
      <c r="D533" s="1">
        <v>50399.979999999996</v>
      </c>
    </row>
    <row r="534" spans="1:4" x14ac:dyDescent="0.25">
      <c r="A534" s="115">
        <v>44751</v>
      </c>
      <c r="B534" t="s">
        <v>677</v>
      </c>
      <c r="D534" s="1">
        <v>50399.979999999996</v>
      </c>
    </row>
    <row r="535" spans="1:4" x14ac:dyDescent="0.25">
      <c r="A535" s="115">
        <v>44751</v>
      </c>
      <c r="B535" t="s">
        <v>677</v>
      </c>
      <c r="D535" s="1">
        <v>50399.979999999996</v>
      </c>
    </row>
    <row r="536" spans="1:4" x14ac:dyDescent="0.25">
      <c r="A536" s="115">
        <v>44751</v>
      </c>
      <c r="B536" t="s">
        <v>677</v>
      </c>
      <c r="D536" s="1">
        <v>50399.979999999996</v>
      </c>
    </row>
    <row r="537" spans="1:4" x14ac:dyDescent="0.25">
      <c r="A537" s="115">
        <v>44751</v>
      </c>
      <c r="B537" t="s">
        <v>677</v>
      </c>
      <c r="D537" s="1">
        <v>50399.979999999996</v>
      </c>
    </row>
    <row r="538" spans="1:4" x14ac:dyDescent="0.25">
      <c r="A538" s="115">
        <v>44751</v>
      </c>
      <c r="B538" t="s">
        <v>677</v>
      </c>
      <c r="D538" s="1">
        <v>50399.979999999996</v>
      </c>
    </row>
    <row r="539" spans="1:4" x14ac:dyDescent="0.25">
      <c r="A539" s="115">
        <v>44751</v>
      </c>
      <c r="B539" t="s">
        <v>677</v>
      </c>
      <c r="D539" s="1">
        <v>50399.979999999996</v>
      </c>
    </row>
    <row r="540" spans="1:4" x14ac:dyDescent="0.25">
      <c r="A540" s="115">
        <v>44751</v>
      </c>
      <c r="B540" t="s">
        <v>677</v>
      </c>
      <c r="D540" s="1">
        <v>50399.979999999996</v>
      </c>
    </row>
    <row r="541" spans="1:4" x14ac:dyDescent="0.25">
      <c r="A541" s="115">
        <v>44751</v>
      </c>
      <c r="B541" t="s">
        <v>677</v>
      </c>
      <c r="D541" s="1">
        <v>50399.979999999996</v>
      </c>
    </row>
    <row r="542" spans="1:4" x14ac:dyDescent="0.25">
      <c r="A542" s="115">
        <v>44751</v>
      </c>
      <c r="B542" t="s">
        <v>677</v>
      </c>
      <c r="D542" s="1">
        <v>50399.979999999996</v>
      </c>
    </row>
    <row r="543" spans="1:4" x14ac:dyDescent="0.25">
      <c r="A543" s="115">
        <v>44751</v>
      </c>
      <c r="B543" t="s">
        <v>677</v>
      </c>
      <c r="D543" s="1">
        <v>50399.979999999996</v>
      </c>
    </row>
    <row r="544" spans="1:4" x14ac:dyDescent="0.25">
      <c r="A544" s="115">
        <v>44751</v>
      </c>
      <c r="B544" t="s">
        <v>677</v>
      </c>
      <c r="D544" s="1">
        <v>50399.979999999996</v>
      </c>
    </row>
    <row r="545" spans="1:4" x14ac:dyDescent="0.25">
      <c r="A545" s="115">
        <v>44751</v>
      </c>
      <c r="B545" t="s">
        <v>677</v>
      </c>
      <c r="D545" s="1">
        <v>50399.979999999996</v>
      </c>
    </row>
    <row r="546" spans="1:4" x14ac:dyDescent="0.25">
      <c r="A546" s="115">
        <v>44751</v>
      </c>
      <c r="B546" t="s">
        <v>677</v>
      </c>
      <c r="D546" s="1">
        <v>50399.979999999996</v>
      </c>
    </row>
    <row r="547" spans="1:4" x14ac:dyDescent="0.25">
      <c r="A547" s="115">
        <v>44751</v>
      </c>
      <c r="B547" t="s">
        <v>677</v>
      </c>
      <c r="D547" s="1">
        <v>50399.979999999996</v>
      </c>
    </row>
    <row r="548" spans="1:4" x14ac:dyDescent="0.25">
      <c r="A548" s="115">
        <v>44751</v>
      </c>
      <c r="B548" t="s">
        <v>677</v>
      </c>
      <c r="D548" s="1">
        <v>50399.979999999996</v>
      </c>
    </row>
    <row r="549" spans="1:4" x14ac:dyDescent="0.25">
      <c r="A549" s="115">
        <v>44751</v>
      </c>
      <c r="B549" t="s">
        <v>677</v>
      </c>
      <c r="D549" s="1">
        <v>50399.979999999996</v>
      </c>
    </row>
    <row r="550" spans="1:4" x14ac:dyDescent="0.25">
      <c r="A550" s="115">
        <v>44751</v>
      </c>
      <c r="B550" t="s">
        <v>677</v>
      </c>
      <c r="D550" s="1">
        <v>50399.979999999996</v>
      </c>
    </row>
    <row r="551" spans="1:4" x14ac:dyDescent="0.25">
      <c r="A551" s="115">
        <v>44751</v>
      </c>
      <c r="B551" t="s">
        <v>677</v>
      </c>
      <c r="D551" s="1">
        <v>50399.979999999996</v>
      </c>
    </row>
    <row r="552" spans="1:4" x14ac:dyDescent="0.25">
      <c r="A552" s="115">
        <v>44751</v>
      </c>
      <c r="B552" t="s">
        <v>677</v>
      </c>
      <c r="D552" s="1">
        <v>50399.979999999996</v>
      </c>
    </row>
    <row r="553" spans="1:4" x14ac:dyDescent="0.25">
      <c r="A553" s="115">
        <v>44751</v>
      </c>
      <c r="B553" t="s">
        <v>677</v>
      </c>
      <c r="D553" s="1">
        <v>50399.979999999996</v>
      </c>
    </row>
    <row r="554" spans="1:4" x14ac:dyDescent="0.25">
      <c r="A554" s="115">
        <v>44751</v>
      </c>
      <c r="B554" t="s">
        <v>677</v>
      </c>
      <c r="D554" s="1">
        <v>50399.979999999996</v>
      </c>
    </row>
    <row r="555" spans="1:4" x14ac:dyDescent="0.25">
      <c r="A555" s="115">
        <v>44751</v>
      </c>
      <c r="B555" t="s">
        <v>677</v>
      </c>
      <c r="D555" s="1">
        <v>50399.979999999996</v>
      </c>
    </row>
    <row r="556" spans="1:4" x14ac:dyDescent="0.25">
      <c r="A556" s="115">
        <v>44751</v>
      </c>
      <c r="B556" t="s">
        <v>677</v>
      </c>
      <c r="D556" s="1">
        <v>50399.979999999996</v>
      </c>
    </row>
    <row r="557" spans="1:4" x14ac:dyDescent="0.25">
      <c r="A557" s="115">
        <v>44751</v>
      </c>
      <c r="B557" t="s">
        <v>677</v>
      </c>
      <c r="D557" s="1">
        <v>50399.979999999996</v>
      </c>
    </row>
    <row r="558" spans="1:4" x14ac:dyDescent="0.25">
      <c r="A558" s="115">
        <v>44751</v>
      </c>
      <c r="B558" t="s">
        <v>677</v>
      </c>
      <c r="D558" s="1">
        <v>50399.979999999996</v>
      </c>
    </row>
    <row r="559" spans="1:4" x14ac:dyDescent="0.25">
      <c r="A559" s="115">
        <v>44751</v>
      </c>
      <c r="B559" t="s">
        <v>677</v>
      </c>
      <c r="D559" s="1">
        <v>50399.979999999996</v>
      </c>
    </row>
    <row r="560" spans="1:4" x14ac:dyDescent="0.25">
      <c r="A560" s="115">
        <v>44751</v>
      </c>
      <c r="B560" t="s">
        <v>677</v>
      </c>
      <c r="D560" s="1">
        <v>50399.979999999996</v>
      </c>
    </row>
    <row r="561" spans="1:4" x14ac:dyDescent="0.25">
      <c r="A561" s="115">
        <v>44751</v>
      </c>
      <c r="B561" t="s">
        <v>677</v>
      </c>
      <c r="D561" s="1">
        <v>50399.979999999996</v>
      </c>
    </row>
    <row r="562" spans="1:4" x14ac:dyDescent="0.25">
      <c r="A562" s="115">
        <v>44751</v>
      </c>
      <c r="B562" t="s">
        <v>677</v>
      </c>
      <c r="D562" s="1">
        <v>50399.979999999996</v>
      </c>
    </row>
    <row r="563" spans="1:4" x14ac:dyDescent="0.25">
      <c r="A563" s="115">
        <v>44751</v>
      </c>
      <c r="B563" t="s">
        <v>677</v>
      </c>
      <c r="D563" s="1">
        <v>50399.979999999996</v>
      </c>
    </row>
    <row r="564" spans="1:4" x14ac:dyDescent="0.25">
      <c r="A564" s="115">
        <v>44751</v>
      </c>
      <c r="B564" t="s">
        <v>677</v>
      </c>
      <c r="D564" s="1">
        <v>50399.979999999996</v>
      </c>
    </row>
    <row r="565" spans="1:4" x14ac:dyDescent="0.25">
      <c r="A565" s="115">
        <v>44751</v>
      </c>
      <c r="B565" t="s">
        <v>677</v>
      </c>
      <c r="D565" s="1">
        <v>50399.979999999996</v>
      </c>
    </row>
    <row r="566" spans="1:4" x14ac:dyDescent="0.25">
      <c r="A566" s="115">
        <v>44754</v>
      </c>
      <c r="B566" t="s">
        <v>684</v>
      </c>
      <c r="D566" s="1">
        <v>1990806.3199999998</v>
      </c>
    </row>
    <row r="567" spans="1:4" x14ac:dyDescent="0.25">
      <c r="A567" s="115">
        <v>44762</v>
      </c>
      <c r="B567" t="s">
        <v>3</v>
      </c>
      <c r="D567" s="1">
        <v>2737.6000000000004</v>
      </c>
    </row>
    <row r="568" spans="1:4" x14ac:dyDescent="0.25">
      <c r="A568" s="115">
        <v>44764</v>
      </c>
      <c r="B568" t="s">
        <v>684</v>
      </c>
      <c r="D568" s="1">
        <v>1886467.1800000002</v>
      </c>
    </row>
    <row r="569" spans="1:4" x14ac:dyDescent="0.25">
      <c r="A569" s="115">
        <v>44767</v>
      </c>
      <c r="B569" t="s">
        <v>8</v>
      </c>
      <c r="D569" s="1">
        <v>191249.99</v>
      </c>
    </row>
    <row r="570" spans="1:4" x14ac:dyDescent="0.25">
      <c r="A570" s="115">
        <v>44767</v>
      </c>
      <c r="B570" t="s">
        <v>8</v>
      </c>
      <c r="D570" s="1">
        <v>222299.99</v>
      </c>
    </row>
    <row r="571" spans="1:4" x14ac:dyDescent="0.25">
      <c r="A571" s="115">
        <v>44767</v>
      </c>
      <c r="B571" t="s">
        <v>8</v>
      </c>
      <c r="D571" s="1">
        <v>570000.00999999989</v>
      </c>
    </row>
    <row r="572" spans="1:4" x14ac:dyDescent="0.25">
      <c r="A572" s="115">
        <v>44767</v>
      </c>
      <c r="B572" t="s">
        <v>8</v>
      </c>
      <c r="D572" s="1">
        <v>131099.99</v>
      </c>
    </row>
    <row r="573" spans="1:4" x14ac:dyDescent="0.25">
      <c r="A573" s="115">
        <v>44770</v>
      </c>
      <c r="B573" t="s">
        <v>106</v>
      </c>
      <c r="D573" s="1">
        <v>17759</v>
      </c>
    </row>
    <row r="574" spans="1:4" x14ac:dyDescent="0.25">
      <c r="A574" s="115">
        <v>44782</v>
      </c>
      <c r="B574" t="s">
        <v>687</v>
      </c>
      <c r="D574" s="1">
        <v>409360.12</v>
      </c>
    </row>
    <row r="575" spans="1:4" x14ac:dyDescent="0.25">
      <c r="A575" s="115">
        <v>44783</v>
      </c>
      <c r="B575" t="s">
        <v>8</v>
      </c>
      <c r="D575" s="1">
        <v>91799.99</v>
      </c>
    </row>
    <row r="576" spans="1:4" x14ac:dyDescent="0.25">
      <c r="A576" s="115">
        <v>44784</v>
      </c>
      <c r="B576" t="s">
        <v>684</v>
      </c>
      <c r="D576" s="1">
        <v>2193268.36</v>
      </c>
    </row>
    <row r="577" spans="1:4" x14ac:dyDescent="0.25">
      <c r="A577" s="115">
        <v>44784</v>
      </c>
      <c r="B577" t="s">
        <v>106</v>
      </c>
      <c r="D577" s="1">
        <v>1711</v>
      </c>
    </row>
    <row r="578" spans="1:4" x14ac:dyDescent="0.25">
      <c r="A578" s="115">
        <v>44787</v>
      </c>
      <c r="B578" t="s">
        <v>687</v>
      </c>
      <c r="D578" s="1">
        <v>753600.08</v>
      </c>
    </row>
    <row r="579" spans="1:4" x14ac:dyDescent="0.25">
      <c r="A579" s="115">
        <v>44790</v>
      </c>
      <c r="B579" t="s">
        <v>684</v>
      </c>
      <c r="D579" s="1">
        <v>2095626.9</v>
      </c>
    </row>
    <row r="580" spans="1:4" x14ac:dyDescent="0.25">
      <c r="A580" s="115">
        <v>44791</v>
      </c>
      <c r="B580" t="s">
        <v>688</v>
      </c>
      <c r="D580" s="1">
        <v>34200.020000000004</v>
      </c>
    </row>
    <row r="581" spans="1:4" x14ac:dyDescent="0.25">
      <c r="A581" s="115">
        <v>44791</v>
      </c>
      <c r="B581" t="s">
        <v>688</v>
      </c>
      <c r="D581" s="1">
        <v>46799.999999999993</v>
      </c>
    </row>
    <row r="582" spans="1:4" x14ac:dyDescent="0.25">
      <c r="A582" s="115">
        <v>44793</v>
      </c>
      <c r="B582" t="s">
        <v>688</v>
      </c>
      <c r="D582" s="1">
        <v>46799.999999999993</v>
      </c>
    </row>
    <row r="583" spans="1:4" x14ac:dyDescent="0.25">
      <c r="A583" s="115">
        <v>44793</v>
      </c>
      <c r="B583" t="s">
        <v>688</v>
      </c>
      <c r="D583" s="1">
        <v>46799.999999999993</v>
      </c>
    </row>
    <row r="584" spans="1:4" x14ac:dyDescent="0.25">
      <c r="A584" s="115">
        <v>44793</v>
      </c>
      <c r="B584" t="s">
        <v>688</v>
      </c>
      <c r="D584" s="1">
        <v>46799.999999999993</v>
      </c>
    </row>
    <row r="585" spans="1:4" x14ac:dyDescent="0.25">
      <c r="A585" s="115">
        <v>44796</v>
      </c>
      <c r="B585" t="s">
        <v>687</v>
      </c>
      <c r="D585" s="1">
        <v>363100.08</v>
      </c>
    </row>
    <row r="586" spans="1:4" x14ac:dyDescent="0.25">
      <c r="A586" s="115">
        <v>44798</v>
      </c>
      <c r="B586" t="s">
        <v>687</v>
      </c>
      <c r="D586" s="1">
        <v>135149.57999999999</v>
      </c>
    </row>
    <row r="587" spans="1:4" x14ac:dyDescent="0.25">
      <c r="A587" s="115">
        <v>44804</v>
      </c>
      <c r="B587" t="s">
        <v>8</v>
      </c>
      <c r="D587" s="1">
        <v>162374.99</v>
      </c>
    </row>
    <row r="588" spans="1:4" x14ac:dyDescent="0.25">
      <c r="A588" s="115">
        <v>44804</v>
      </c>
      <c r="B588" t="s">
        <v>8</v>
      </c>
      <c r="D588" s="1">
        <v>177899.99</v>
      </c>
    </row>
    <row r="589" spans="1:4" x14ac:dyDescent="0.25">
      <c r="A589" s="115">
        <v>44804</v>
      </c>
      <c r="B589" t="s">
        <v>8</v>
      </c>
      <c r="D589" s="1">
        <v>435425</v>
      </c>
    </row>
    <row r="590" spans="1:4" x14ac:dyDescent="0.25">
      <c r="A590" s="115">
        <v>44804</v>
      </c>
      <c r="B590" t="s">
        <v>8</v>
      </c>
      <c r="D590" s="1">
        <v>873749.99999999988</v>
      </c>
    </row>
    <row r="591" spans="1:4" x14ac:dyDescent="0.25">
      <c r="A591" s="115">
        <v>44804</v>
      </c>
      <c r="B591" t="s">
        <v>8</v>
      </c>
      <c r="D591" s="1">
        <v>66600</v>
      </c>
    </row>
    <row r="592" spans="1:4" x14ac:dyDescent="0.25">
      <c r="A592" s="115">
        <v>44804</v>
      </c>
      <c r="B592" t="s">
        <v>8</v>
      </c>
      <c r="D592" s="1">
        <v>477227.4</v>
      </c>
    </row>
    <row r="593" spans="1:4" x14ac:dyDescent="0.25">
      <c r="A593" s="115">
        <v>44804</v>
      </c>
      <c r="B593" t="s">
        <v>687</v>
      </c>
      <c r="D593" s="1">
        <v>38850.01</v>
      </c>
    </row>
    <row r="594" spans="1:4" x14ac:dyDescent="0.25">
      <c r="A594" s="115">
        <v>44817</v>
      </c>
      <c r="B594" t="s">
        <v>106</v>
      </c>
      <c r="D594" s="1">
        <v>12272</v>
      </c>
    </row>
    <row r="595" spans="1:4" x14ac:dyDescent="0.25">
      <c r="A595" s="115">
        <v>44818</v>
      </c>
      <c r="B595" t="s">
        <v>677</v>
      </c>
      <c r="D595" s="1">
        <v>47039.520000000004</v>
      </c>
    </row>
    <row r="596" spans="1:4" x14ac:dyDescent="0.25">
      <c r="A596" s="115">
        <v>44818</v>
      </c>
      <c r="B596" t="s">
        <v>677</v>
      </c>
      <c r="D596" s="1">
        <v>47039.520000000004</v>
      </c>
    </row>
    <row r="597" spans="1:4" x14ac:dyDescent="0.25">
      <c r="A597" s="115">
        <v>44818</v>
      </c>
      <c r="B597" t="s">
        <v>677</v>
      </c>
      <c r="D597" s="1">
        <v>42930</v>
      </c>
    </row>
    <row r="598" spans="1:4" x14ac:dyDescent="0.25">
      <c r="A598" s="115">
        <v>44818</v>
      </c>
      <c r="B598" t="s">
        <v>677</v>
      </c>
      <c r="D598" s="1">
        <v>42930</v>
      </c>
    </row>
    <row r="599" spans="1:4" x14ac:dyDescent="0.25">
      <c r="A599" s="115">
        <v>44818</v>
      </c>
      <c r="B599" t="s">
        <v>677</v>
      </c>
      <c r="D599" s="1">
        <v>42930</v>
      </c>
    </row>
    <row r="600" spans="1:4" x14ac:dyDescent="0.25">
      <c r="A600" s="115">
        <v>44818</v>
      </c>
      <c r="B600" t="s">
        <v>677</v>
      </c>
      <c r="D600" s="1">
        <v>42930</v>
      </c>
    </row>
    <row r="601" spans="1:4" x14ac:dyDescent="0.25">
      <c r="A601" s="115">
        <v>44818</v>
      </c>
      <c r="B601" t="s">
        <v>677</v>
      </c>
      <c r="D601" s="1">
        <v>42930</v>
      </c>
    </row>
    <row r="602" spans="1:4" x14ac:dyDescent="0.25">
      <c r="A602" s="115">
        <v>44818</v>
      </c>
      <c r="B602" t="s">
        <v>677</v>
      </c>
      <c r="D602" s="1">
        <v>42930</v>
      </c>
    </row>
    <row r="603" spans="1:4" x14ac:dyDescent="0.25">
      <c r="A603" s="115">
        <v>44818</v>
      </c>
      <c r="B603" t="s">
        <v>677</v>
      </c>
      <c r="D603" s="1">
        <v>41729.520000000004</v>
      </c>
    </row>
    <row r="604" spans="1:4" x14ac:dyDescent="0.25">
      <c r="A604" s="115">
        <v>44818</v>
      </c>
      <c r="B604" t="s">
        <v>677</v>
      </c>
      <c r="D604" s="1">
        <v>47039.520000000004</v>
      </c>
    </row>
    <row r="605" spans="1:4" x14ac:dyDescent="0.25">
      <c r="A605" s="115">
        <v>44818</v>
      </c>
      <c r="B605" t="s">
        <v>677</v>
      </c>
      <c r="D605" s="1">
        <v>42930</v>
      </c>
    </row>
    <row r="606" spans="1:4" x14ac:dyDescent="0.25">
      <c r="A606" s="115">
        <v>44818</v>
      </c>
      <c r="B606" t="s">
        <v>677</v>
      </c>
      <c r="D606" s="1">
        <v>41729.520000000004</v>
      </c>
    </row>
    <row r="607" spans="1:4" x14ac:dyDescent="0.25">
      <c r="A607" s="115">
        <v>44818</v>
      </c>
      <c r="B607" t="s">
        <v>677</v>
      </c>
      <c r="D607" s="1">
        <v>42930</v>
      </c>
    </row>
    <row r="608" spans="1:4" x14ac:dyDescent="0.25">
      <c r="A608" s="115">
        <v>44818</v>
      </c>
      <c r="B608" t="s">
        <v>677</v>
      </c>
      <c r="D608" s="1">
        <v>42930</v>
      </c>
    </row>
    <row r="609" spans="1:4" x14ac:dyDescent="0.25">
      <c r="A609" s="115">
        <v>44828</v>
      </c>
      <c r="B609" t="s">
        <v>7</v>
      </c>
      <c r="D609" s="1">
        <v>5982.6</v>
      </c>
    </row>
    <row r="610" spans="1:4" x14ac:dyDescent="0.25">
      <c r="A610" s="115">
        <v>44831</v>
      </c>
      <c r="B610" t="s">
        <v>684</v>
      </c>
      <c r="D610" s="1">
        <v>1748481.76</v>
      </c>
    </row>
    <row r="611" spans="1:4" x14ac:dyDescent="0.25">
      <c r="A611" s="115">
        <v>44831</v>
      </c>
      <c r="B611" t="s">
        <v>684</v>
      </c>
      <c r="D611" s="1">
        <v>191091.56</v>
      </c>
    </row>
    <row r="612" spans="1:4" x14ac:dyDescent="0.25">
      <c r="A612" s="115">
        <v>44835</v>
      </c>
      <c r="B612" t="s">
        <v>684</v>
      </c>
      <c r="D612" s="1">
        <v>2081461</v>
      </c>
    </row>
    <row r="613" spans="1:4" x14ac:dyDescent="0.25">
      <c r="A613" s="115">
        <v>44841</v>
      </c>
      <c r="B613" t="s">
        <v>689</v>
      </c>
      <c r="D613" s="1">
        <v>82559.88</v>
      </c>
    </row>
    <row r="614" spans="1:4" x14ac:dyDescent="0.25">
      <c r="A614" s="115">
        <v>44844</v>
      </c>
      <c r="B614" t="s">
        <v>8</v>
      </c>
      <c r="D614" s="1">
        <v>950274.99</v>
      </c>
    </row>
    <row r="615" spans="1:4" x14ac:dyDescent="0.25">
      <c r="A615" s="115">
        <v>44844</v>
      </c>
      <c r="B615" t="s">
        <v>8</v>
      </c>
      <c r="D615" s="1">
        <v>471458.55000000005</v>
      </c>
    </row>
    <row r="616" spans="1:4" x14ac:dyDescent="0.25">
      <c r="A616" s="115">
        <v>44846</v>
      </c>
      <c r="B616" t="s">
        <v>684</v>
      </c>
      <c r="D616" s="1">
        <v>1999580.7999999998</v>
      </c>
    </row>
    <row r="617" spans="1:4" x14ac:dyDescent="0.25">
      <c r="A617" s="115">
        <v>44849</v>
      </c>
      <c r="B617" t="s">
        <v>684</v>
      </c>
      <c r="D617" s="1">
        <v>1987796.1400000001</v>
      </c>
    </row>
    <row r="618" spans="1:4" x14ac:dyDescent="0.25">
      <c r="A618" s="115">
        <v>44851</v>
      </c>
      <c r="B618" t="s">
        <v>684</v>
      </c>
      <c r="D618" s="1">
        <v>1969251.2599999998</v>
      </c>
    </row>
    <row r="619" spans="1:4" x14ac:dyDescent="0.25">
      <c r="A619" s="115">
        <v>44852</v>
      </c>
      <c r="B619" t="s">
        <v>8</v>
      </c>
      <c r="D619" s="1">
        <v>953149.08000000007</v>
      </c>
    </row>
    <row r="620" spans="1:4" x14ac:dyDescent="0.25">
      <c r="A620" s="115">
        <v>44862</v>
      </c>
      <c r="B620" t="s">
        <v>690</v>
      </c>
      <c r="D620" s="1">
        <v>29087</v>
      </c>
    </row>
    <row r="621" spans="1:4" x14ac:dyDescent="0.25">
      <c r="A621" s="115">
        <v>44865</v>
      </c>
      <c r="B621" t="s">
        <v>684</v>
      </c>
      <c r="D621" s="1">
        <v>1875618.2599999998</v>
      </c>
    </row>
    <row r="622" spans="1:4" x14ac:dyDescent="0.25">
      <c r="A622" s="115">
        <v>44865</v>
      </c>
      <c r="B622" t="s">
        <v>684</v>
      </c>
      <c r="D622" s="1">
        <v>81142.700000000012</v>
      </c>
    </row>
    <row r="623" spans="1:4" x14ac:dyDescent="0.25">
      <c r="A623" s="115">
        <v>44870</v>
      </c>
      <c r="B623" t="s">
        <v>684</v>
      </c>
      <c r="D623" s="1">
        <v>1910824.7400000002</v>
      </c>
    </row>
    <row r="624" spans="1:4" x14ac:dyDescent="0.25">
      <c r="A624" s="115">
        <v>44874</v>
      </c>
      <c r="B624" t="s">
        <v>56</v>
      </c>
      <c r="D624" s="1">
        <v>1003</v>
      </c>
    </row>
    <row r="625" spans="1:4" x14ac:dyDescent="0.25">
      <c r="A625" s="115">
        <v>44879</v>
      </c>
      <c r="B625" t="s">
        <v>684</v>
      </c>
      <c r="D625" s="1">
        <v>1924066.7000000002</v>
      </c>
    </row>
    <row r="626" spans="1:4" x14ac:dyDescent="0.25">
      <c r="A626" s="115">
        <v>44879</v>
      </c>
      <c r="B626" t="s">
        <v>684</v>
      </c>
      <c r="D626" s="1">
        <v>1830010.08</v>
      </c>
    </row>
    <row r="627" spans="1:4" x14ac:dyDescent="0.25">
      <c r="A627" s="115">
        <v>44879</v>
      </c>
      <c r="B627" t="s">
        <v>7</v>
      </c>
      <c r="D627" s="1">
        <v>32267.1</v>
      </c>
    </row>
    <row r="628" spans="1:4" x14ac:dyDescent="0.25">
      <c r="A628" s="115">
        <v>44880</v>
      </c>
      <c r="B628" t="s">
        <v>684</v>
      </c>
      <c r="D628" s="1">
        <v>1884831.7000000002</v>
      </c>
    </row>
    <row r="629" spans="1:4" x14ac:dyDescent="0.25">
      <c r="A629" s="115">
        <v>44880</v>
      </c>
      <c r="B629" t="s">
        <v>684</v>
      </c>
      <c r="D629" s="1">
        <v>1861627</v>
      </c>
    </row>
    <row r="630" spans="1:4" x14ac:dyDescent="0.25">
      <c r="A630" s="115">
        <v>44884</v>
      </c>
      <c r="B630" t="s">
        <v>7</v>
      </c>
      <c r="D630" s="1">
        <v>27806.699999999997</v>
      </c>
    </row>
    <row r="631" spans="1:4" x14ac:dyDescent="0.25">
      <c r="A631" s="115">
        <v>44885</v>
      </c>
      <c r="B631" t="s">
        <v>8</v>
      </c>
      <c r="D631" s="1">
        <v>752949.72</v>
      </c>
    </row>
    <row r="632" spans="1:4" x14ac:dyDescent="0.25">
      <c r="A632" s="115">
        <v>44890</v>
      </c>
      <c r="B632" t="s">
        <v>684</v>
      </c>
      <c r="D632" s="1">
        <v>1882193.2199999997</v>
      </c>
    </row>
    <row r="633" spans="1:4" x14ac:dyDescent="0.25">
      <c r="A633" s="115">
        <v>44894</v>
      </c>
      <c r="B633" t="s">
        <v>8</v>
      </c>
      <c r="D633" s="1">
        <v>184412.47999999998</v>
      </c>
    </row>
    <row r="634" spans="1:4" x14ac:dyDescent="0.25">
      <c r="A634" s="115">
        <v>44901</v>
      </c>
      <c r="B634" t="s">
        <v>677</v>
      </c>
      <c r="D634" s="1">
        <v>16799.900000000001</v>
      </c>
    </row>
    <row r="635" spans="1:4" x14ac:dyDescent="0.25">
      <c r="A635" s="115">
        <v>44903</v>
      </c>
      <c r="B635" t="s">
        <v>689</v>
      </c>
      <c r="D635" s="1">
        <v>73556.48000000001</v>
      </c>
    </row>
    <row r="636" spans="1:4" x14ac:dyDescent="0.25">
      <c r="A636" s="115">
        <v>44903</v>
      </c>
      <c r="B636" t="s">
        <v>7</v>
      </c>
      <c r="D636" s="1">
        <v>5982.6</v>
      </c>
    </row>
    <row r="637" spans="1:4" x14ac:dyDescent="0.25">
      <c r="A637" s="115">
        <v>44905</v>
      </c>
      <c r="B637" t="s">
        <v>677</v>
      </c>
      <c r="D637" s="1">
        <v>47400.04</v>
      </c>
    </row>
    <row r="638" spans="1:4" x14ac:dyDescent="0.25">
      <c r="A638" s="115">
        <v>44905</v>
      </c>
      <c r="B638" t="s">
        <v>677</v>
      </c>
      <c r="D638" s="1">
        <v>47400.04</v>
      </c>
    </row>
    <row r="639" spans="1:4" x14ac:dyDescent="0.25">
      <c r="A639" s="115">
        <v>44905</v>
      </c>
      <c r="B639" t="s">
        <v>677</v>
      </c>
      <c r="D639" s="1">
        <v>47400.04</v>
      </c>
    </row>
    <row r="640" spans="1:4" x14ac:dyDescent="0.25">
      <c r="A640" s="115">
        <v>44905</v>
      </c>
      <c r="B640" t="s">
        <v>677</v>
      </c>
      <c r="D640" s="1">
        <v>47400.04</v>
      </c>
    </row>
    <row r="641" spans="1:4" x14ac:dyDescent="0.25">
      <c r="A641" s="115">
        <v>44905</v>
      </c>
      <c r="B641" t="s">
        <v>677</v>
      </c>
      <c r="D641" s="1">
        <v>47400.04</v>
      </c>
    </row>
    <row r="642" spans="1:4" x14ac:dyDescent="0.25">
      <c r="A642" s="115">
        <v>44905</v>
      </c>
      <c r="B642" t="s">
        <v>677</v>
      </c>
      <c r="D642" s="1">
        <v>47400.04</v>
      </c>
    </row>
    <row r="643" spans="1:4" x14ac:dyDescent="0.25">
      <c r="A643" s="115">
        <v>44905</v>
      </c>
      <c r="B643" t="s">
        <v>677</v>
      </c>
      <c r="D643" s="1">
        <v>47400.04</v>
      </c>
    </row>
    <row r="644" spans="1:4" x14ac:dyDescent="0.25">
      <c r="A644" s="115">
        <v>44905</v>
      </c>
      <c r="B644" t="s">
        <v>677</v>
      </c>
      <c r="D644" s="1">
        <v>47400.04</v>
      </c>
    </row>
    <row r="645" spans="1:4" x14ac:dyDescent="0.25">
      <c r="A645" s="115">
        <v>44905</v>
      </c>
      <c r="B645" t="s">
        <v>677</v>
      </c>
      <c r="D645" s="1">
        <v>47400.04</v>
      </c>
    </row>
    <row r="646" spans="1:4" x14ac:dyDescent="0.25">
      <c r="A646" s="115">
        <v>44905</v>
      </c>
      <c r="B646" t="s">
        <v>677</v>
      </c>
      <c r="D646" s="1">
        <v>47400.04</v>
      </c>
    </row>
    <row r="647" spans="1:4" x14ac:dyDescent="0.25">
      <c r="A647" s="115">
        <v>44905</v>
      </c>
      <c r="B647" t="s">
        <v>677</v>
      </c>
      <c r="D647" s="1">
        <v>47400.04</v>
      </c>
    </row>
    <row r="648" spans="1:4" x14ac:dyDescent="0.25">
      <c r="A648" s="115">
        <v>44905</v>
      </c>
      <c r="B648" t="s">
        <v>677</v>
      </c>
      <c r="D648" s="1">
        <v>47400.04</v>
      </c>
    </row>
    <row r="649" spans="1:4" x14ac:dyDescent="0.25">
      <c r="A649" s="115">
        <v>44905</v>
      </c>
      <c r="B649" t="s">
        <v>677</v>
      </c>
      <c r="D649" s="1">
        <v>47400.04</v>
      </c>
    </row>
    <row r="650" spans="1:4" x14ac:dyDescent="0.25">
      <c r="A650" s="115">
        <v>44905</v>
      </c>
      <c r="B650" t="s">
        <v>677</v>
      </c>
      <c r="D650" s="1">
        <v>47400.04</v>
      </c>
    </row>
    <row r="651" spans="1:4" x14ac:dyDescent="0.25">
      <c r="A651" s="115">
        <v>44905</v>
      </c>
      <c r="B651" t="s">
        <v>677</v>
      </c>
      <c r="D651" s="1">
        <v>47400.04</v>
      </c>
    </row>
    <row r="652" spans="1:4" x14ac:dyDescent="0.25">
      <c r="A652" s="115">
        <v>44905</v>
      </c>
      <c r="B652" t="s">
        <v>677</v>
      </c>
      <c r="D652" s="1">
        <v>47400.04</v>
      </c>
    </row>
    <row r="653" spans="1:4" x14ac:dyDescent="0.25">
      <c r="A653" s="115">
        <v>44905</v>
      </c>
      <c r="B653" t="s">
        <v>677</v>
      </c>
      <c r="D653" s="1">
        <v>47400.04</v>
      </c>
    </row>
    <row r="654" spans="1:4" x14ac:dyDescent="0.25">
      <c r="A654" s="115">
        <v>44905</v>
      </c>
      <c r="B654" t="s">
        <v>677</v>
      </c>
      <c r="D654" s="1">
        <v>47400.04</v>
      </c>
    </row>
    <row r="655" spans="1:4" x14ac:dyDescent="0.25">
      <c r="A655" s="115">
        <v>44905</v>
      </c>
      <c r="B655" t="s">
        <v>677</v>
      </c>
      <c r="D655" s="1">
        <v>47400.04</v>
      </c>
    </row>
    <row r="656" spans="1:4" x14ac:dyDescent="0.25">
      <c r="A656" s="115">
        <v>44905</v>
      </c>
      <c r="B656" t="s">
        <v>677</v>
      </c>
      <c r="D656" s="1">
        <v>47400.04</v>
      </c>
    </row>
    <row r="657" spans="1:4" x14ac:dyDescent="0.25">
      <c r="A657" s="115">
        <v>44905</v>
      </c>
      <c r="B657" t="s">
        <v>677</v>
      </c>
      <c r="D657" s="1">
        <v>47400.04</v>
      </c>
    </row>
    <row r="658" spans="1:4" x14ac:dyDescent="0.25">
      <c r="A658" s="115">
        <v>44905</v>
      </c>
      <c r="B658" t="s">
        <v>677</v>
      </c>
      <c r="D658" s="1">
        <v>47400.04</v>
      </c>
    </row>
    <row r="659" spans="1:4" x14ac:dyDescent="0.25">
      <c r="A659" s="115">
        <v>44905</v>
      </c>
      <c r="B659" t="s">
        <v>677</v>
      </c>
      <c r="D659" s="1">
        <v>47400.04</v>
      </c>
    </row>
    <row r="660" spans="1:4" x14ac:dyDescent="0.25">
      <c r="A660" s="115">
        <v>44905</v>
      </c>
      <c r="B660" t="s">
        <v>677</v>
      </c>
      <c r="D660" s="1">
        <v>47400.04</v>
      </c>
    </row>
    <row r="661" spans="1:4" x14ac:dyDescent="0.25">
      <c r="A661" s="115">
        <v>44905</v>
      </c>
      <c r="B661" t="s">
        <v>677</v>
      </c>
      <c r="D661" s="1">
        <v>47400.04</v>
      </c>
    </row>
    <row r="662" spans="1:4" x14ac:dyDescent="0.25">
      <c r="A662" s="115">
        <v>44905</v>
      </c>
      <c r="B662" t="s">
        <v>677</v>
      </c>
      <c r="D662" s="1">
        <v>47400.04</v>
      </c>
    </row>
    <row r="663" spans="1:4" x14ac:dyDescent="0.25">
      <c r="A663" s="115">
        <v>44905</v>
      </c>
      <c r="B663" t="s">
        <v>677</v>
      </c>
      <c r="D663" s="1">
        <v>47400.04</v>
      </c>
    </row>
    <row r="664" spans="1:4" x14ac:dyDescent="0.25">
      <c r="A664" s="115">
        <v>44905</v>
      </c>
      <c r="B664" t="s">
        <v>677</v>
      </c>
      <c r="D664" s="1">
        <v>47400.04</v>
      </c>
    </row>
    <row r="665" spans="1:4" x14ac:dyDescent="0.25">
      <c r="A665" s="115">
        <v>44905</v>
      </c>
      <c r="B665" t="s">
        <v>677</v>
      </c>
      <c r="D665" s="1">
        <v>47400.04</v>
      </c>
    </row>
    <row r="666" spans="1:4" x14ac:dyDescent="0.25">
      <c r="A666" s="115">
        <v>44905</v>
      </c>
      <c r="B666" t="s">
        <v>677</v>
      </c>
      <c r="D666" s="1">
        <v>47400.04</v>
      </c>
    </row>
    <row r="667" spans="1:4" x14ac:dyDescent="0.25">
      <c r="A667" s="115">
        <v>44905</v>
      </c>
      <c r="B667" t="s">
        <v>677</v>
      </c>
      <c r="D667" s="1">
        <v>47400.04</v>
      </c>
    </row>
    <row r="668" spans="1:4" x14ac:dyDescent="0.25">
      <c r="A668" s="115">
        <v>44905</v>
      </c>
      <c r="B668" t="s">
        <v>677</v>
      </c>
      <c r="D668" s="1">
        <v>47400.04</v>
      </c>
    </row>
    <row r="669" spans="1:4" x14ac:dyDescent="0.25">
      <c r="A669" s="115">
        <v>44905</v>
      </c>
      <c r="B669" t="s">
        <v>677</v>
      </c>
      <c r="D669" s="1">
        <v>47400.04</v>
      </c>
    </row>
    <row r="670" spans="1:4" x14ac:dyDescent="0.25">
      <c r="A670" s="115">
        <v>44905</v>
      </c>
      <c r="B670" t="s">
        <v>677</v>
      </c>
      <c r="D670" s="1">
        <v>47400.04</v>
      </c>
    </row>
    <row r="671" spans="1:4" x14ac:dyDescent="0.25">
      <c r="A671" s="115">
        <v>44905</v>
      </c>
      <c r="B671" t="s">
        <v>677</v>
      </c>
      <c r="D671" s="1">
        <v>47400.04</v>
      </c>
    </row>
    <row r="672" spans="1:4" x14ac:dyDescent="0.25">
      <c r="A672" s="115">
        <v>44905</v>
      </c>
      <c r="B672" t="s">
        <v>677</v>
      </c>
      <c r="D672" s="1">
        <v>47400.04</v>
      </c>
    </row>
    <row r="673" spans="1:4" x14ac:dyDescent="0.25">
      <c r="A673" s="115">
        <v>44905</v>
      </c>
      <c r="B673" t="s">
        <v>677</v>
      </c>
      <c r="D673" s="1">
        <v>47400.04</v>
      </c>
    </row>
    <row r="674" spans="1:4" x14ac:dyDescent="0.25">
      <c r="A674" s="115">
        <v>44905</v>
      </c>
      <c r="B674" t="s">
        <v>677</v>
      </c>
      <c r="D674" s="1">
        <v>47400.04</v>
      </c>
    </row>
    <row r="675" spans="1:4" x14ac:dyDescent="0.25">
      <c r="A675" s="115">
        <v>44905</v>
      </c>
      <c r="B675" t="s">
        <v>677</v>
      </c>
      <c r="D675" s="1">
        <v>47400.04</v>
      </c>
    </row>
    <row r="676" spans="1:4" x14ac:dyDescent="0.25">
      <c r="A676" s="115">
        <v>44905</v>
      </c>
      <c r="B676" t="s">
        <v>677</v>
      </c>
      <c r="D676" s="1">
        <v>47400.04</v>
      </c>
    </row>
    <row r="677" spans="1:4" x14ac:dyDescent="0.25">
      <c r="A677" s="115">
        <v>44905</v>
      </c>
      <c r="B677" t="s">
        <v>677</v>
      </c>
      <c r="D677" s="1">
        <v>47400.04</v>
      </c>
    </row>
    <row r="678" spans="1:4" x14ac:dyDescent="0.25">
      <c r="A678" s="115">
        <v>44905</v>
      </c>
      <c r="B678" t="s">
        <v>677</v>
      </c>
      <c r="D678" s="1">
        <v>47400.04</v>
      </c>
    </row>
    <row r="679" spans="1:4" x14ac:dyDescent="0.25">
      <c r="A679" s="115">
        <v>44905</v>
      </c>
      <c r="B679" t="s">
        <v>677</v>
      </c>
      <c r="D679" s="1">
        <v>47400.04</v>
      </c>
    </row>
    <row r="680" spans="1:4" x14ac:dyDescent="0.25">
      <c r="A680" s="115">
        <v>44905</v>
      </c>
      <c r="B680" t="s">
        <v>677</v>
      </c>
      <c r="D680" s="1">
        <v>47400.04</v>
      </c>
    </row>
    <row r="681" spans="1:4" x14ac:dyDescent="0.25">
      <c r="A681" s="115">
        <v>44905</v>
      </c>
      <c r="B681" t="s">
        <v>677</v>
      </c>
      <c r="D681" s="1">
        <v>47400.04</v>
      </c>
    </row>
    <row r="682" spans="1:4" x14ac:dyDescent="0.25">
      <c r="A682" s="115">
        <v>44905</v>
      </c>
      <c r="B682" t="s">
        <v>677</v>
      </c>
      <c r="D682" s="1">
        <v>47400.04</v>
      </c>
    </row>
    <row r="683" spans="1:4" x14ac:dyDescent="0.25">
      <c r="A683" s="115">
        <v>44905</v>
      </c>
      <c r="B683" t="s">
        <v>677</v>
      </c>
      <c r="D683" s="1">
        <v>47400.04</v>
      </c>
    </row>
    <row r="684" spans="1:4" x14ac:dyDescent="0.25">
      <c r="A684" s="115">
        <v>44905</v>
      </c>
      <c r="B684" t="s">
        <v>677</v>
      </c>
      <c r="D684" s="1">
        <v>47400.04</v>
      </c>
    </row>
    <row r="685" spans="1:4" x14ac:dyDescent="0.25">
      <c r="A685" s="115">
        <v>44905</v>
      </c>
      <c r="B685" t="s">
        <v>677</v>
      </c>
      <c r="D685" s="1">
        <v>47400.04</v>
      </c>
    </row>
    <row r="686" spans="1:4" x14ac:dyDescent="0.25">
      <c r="A686" s="115">
        <v>44905</v>
      </c>
      <c r="B686" t="s">
        <v>677</v>
      </c>
      <c r="D686" s="1">
        <v>47400.04</v>
      </c>
    </row>
    <row r="687" spans="1:4" x14ac:dyDescent="0.25">
      <c r="A687" s="115">
        <v>44905</v>
      </c>
      <c r="B687" t="s">
        <v>677</v>
      </c>
      <c r="D687" s="1">
        <v>47400.04</v>
      </c>
    </row>
    <row r="688" spans="1:4" x14ac:dyDescent="0.25">
      <c r="A688" s="115">
        <v>44905</v>
      </c>
      <c r="B688" t="s">
        <v>677</v>
      </c>
      <c r="D688" s="1">
        <v>47400.04</v>
      </c>
    </row>
    <row r="689" spans="1:4" x14ac:dyDescent="0.25">
      <c r="A689" s="115">
        <v>44905</v>
      </c>
      <c r="B689" t="s">
        <v>677</v>
      </c>
      <c r="D689" s="1">
        <v>47400.04</v>
      </c>
    </row>
    <row r="690" spans="1:4" x14ac:dyDescent="0.25">
      <c r="A690" s="115">
        <v>44905</v>
      </c>
      <c r="B690" t="s">
        <v>677</v>
      </c>
      <c r="D690" s="1">
        <v>47400.04</v>
      </c>
    </row>
    <row r="691" spans="1:4" x14ac:dyDescent="0.25">
      <c r="A691" s="115">
        <v>44905</v>
      </c>
      <c r="B691" t="s">
        <v>677</v>
      </c>
      <c r="D691" s="1">
        <v>47400.04</v>
      </c>
    </row>
    <row r="692" spans="1:4" x14ac:dyDescent="0.25">
      <c r="A692" s="115">
        <v>44905</v>
      </c>
      <c r="B692" t="s">
        <v>677</v>
      </c>
      <c r="D692" s="1">
        <v>47400.04</v>
      </c>
    </row>
    <row r="693" spans="1:4" x14ac:dyDescent="0.25">
      <c r="A693" s="115">
        <v>44905</v>
      </c>
      <c r="B693" t="s">
        <v>677</v>
      </c>
      <c r="D693" s="1">
        <v>47400.04</v>
      </c>
    </row>
    <row r="694" spans="1:4" x14ac:dyDescent="0.25">
      <c r="A694" s="115">
        <v>44905</v>
      </c>
      <c r="B694" t="s">
        <v>677</v>
      </c>
      <c r="D694" s="1">
        <v>47400.04</v>
      </c>
    </row>
    <row r="695" spans="1:4" x14ac:dyDescent="0.25">
      <c r="A695" s="115">
        <v>44905</v>
      </c>
      <c r="B695" t="s">
        <v>677</v>
      </c>
      <c r="D695" s="1">
        <v>47400.04</v>
      </c>
    </row>
    <row r="696" spans="1:4" x14ac:dyDescent="0.25">
      <c r="A696" s="115">
        <v>44905</v>
      </c>
      <c r="B696" t="s">
        <v>677</v>
      </c>
      <c r="D696" s="1">
        <v>47400.04</v>
      </c>
    </row>
    <row r="697" spans="1:4" x14ac:dyDescent="0.25">
      <c r="A697" s="115">
        <v>44905</v>
      </c>
      <c r="B697" t="s">
        <v>677</v>
      </c>
      <c r="D697" s="1">
        <v>47400.04</v>
      </c>
    </row>
    <row r="698" spans="1:4" x14ac:dyDescent="0.25">
      <c r="A698" s="115">
        <v>44905</v>
      </c>
      <c r="B698" t="s">
        <v>677</v>
      </c>
      <c r="D698" s="1">
        <v>47400.04</v>
      </c>
    </row>
    <row r="699" spans="1:4" x14ac:dyDescent="0.25">
      <c r="A699" s="115">
        <v>44905</v>
      </c>
      <c r="B699" t="s">
        <v>677</v>
      </c>
      <c r="D699" s="1">
        <v>47400.04</v>
      </c>
    </row>
    <row r="700" spans="1:4" x14ac:dyDescent="0.25">
      <c r="A700" s="115">
        <v>44905</v>
      </c>
      <c r="B700" t="s">
        <v>677</v>
      </c>
      <c r="D700" s="1">
        <v>47400.04</v>
      </c>
    </row>
    <row r="701" spans="1:4" x14ac:dyDescent="0.25">
      <c r="A701" s="115">
        <v>44905</v>
      </c>
      <c r="B701" t="s">
        <v>677</v>
      </c>
      <c r="D701" s="1">
        <v>47400.04</v>
      </c>
    </row>
    <row r="702" spans="1:4" x14ac:dyDescent="0.25">
      <c r="A702" s="115">
        <v>44905</v>
      </c>
      <c r="B702" t="s">
        <v>677</v>
      </c>
      <c r="D702" s="1">
        <v>47400.04</v>
      </c>
    </row>
    <row r="703" spans="1:4" x14ac:dyDescent="0.25">
      <c r="A703" s="115">
        <v>44905</v>
      </c>
      <c r="B703" t="s">
        <v>677</v>
      </c>
      <c r="D703" s="1">
        <v>47400.04</v>
      </c>
    </row>
    <row r="704" spans="1:4" x14ac:dyDescent="0.25">
      <c r="A704" s="115">
        <v>44905</v>
      </c>
      <c r="B704" t="s">
        <v>677</v>
      </c>
      <c r="D704" s="1">
        <v>47400.04</v>
      </c>
    </row>
    <row r="705" spans="1:4" x14ac:dyDescent="0.25">
      <c r="A705" s="115">
        <v>44905</v>
      </c>
      <c r="B705" t="s">
        <v>677</v>
      </c>
      <c r="D705" s="1">
        <v>47400.04</v>
      </c>
    </row>
    <row r="706" spans="1:4" x14ac:dyDescent="0.25">
      <c r="A706" s="115">
        <v>44905</v>
      </c>
      <c r="B706" t="s">
        <v>677</v>
      </c>
      <c r="D706" s="1">
        <v>47400.04</v>
      </c>
    </row>
    <row r="707" spans="1:4" x14ac:dyDescent="0.25">
      <c r="A707" s="115">
        <v>44905</v>
      </c>
      <c r="B707" t="s">
        <v>677</v>
      </c>
      <c r="D707" s="1">
        <v>47400.04</v>
      </c>
    </row>
    <row r="708" spans="1:4" x14ac:dyDescent="0.25">
      <c r="A708" s="115">
        <v>44905</v>
      </c>
      <c r="B708" t="s">
        <v>677</v>
      </c>
      <c r="D708" s="1">
        <v>47400.04</v>
      </c>
    </row>
    <row r="709" spans="1:4" x14ac:dyDescent="0.25">
      <c r="A709" s="115">
        <v>44905</v>
      </c>
      <c r="B709" t="s">
        <v>677</v>
      </c>
      <c r="D709" s="1">
        <v>47400.04</v>
      </c>
    </row>
    <row r="710" spans="1:4" x14ac:dyDescent="0.25">
      <c r="A710" s="115">
        <v>44907</v>
      </c>
      <c r="B710" t="s">
        <v>684</v>
      </c>
      <c r="D710" s="1">
        <v>1902425.5</v>
      </c>
    </row>
    <row r="711" spans="1:4" x14ac:dyDescent="0.25">
      <c r="A711" s="115">
        <v>44910</v>
      </c>
      <c r="B711" t="s">
        <v>677</v>
      </c>
      <c r="D711" s="1">
        <v>40799.64</v>
      </c>
    </row>
    <row r="712" spans="1:4" x14ac:dyDescent="0.25">
      <c r="A712" s="115">
        <v>44917</v>
      </c>
      <c r="B712" t="s">
        <v>106</v>
      </c>
      <c r="D712" s="1">
        <v>2832</v>
      </c>
    </row>
    <row r="713" spans="1:4" x14ac:dyDescent="0.25">
      <c r="A713" s="115">
        <v>44918</v>
      </c>
      <c r="B713" t="s">
        <v>7</v>
      </c>
      <c r="D713" s="1">
        <v>55259.399999999994</v>
      </c>
    </row>
    <row r="714" spans="1:4" x14ac:dyDescent="0.25">
      <c r="A714" s="115">
        <v>44919</v>
      </c>
      <c r="B714" t="s">
        <v>684</v>
      </c>
      <c r="D714" s="1">
        <v>148271.71999999997</v>
      </c>
    </row>
    <row r="715" spans="1:4" x14ac:dyDescent="0.25">
      <c r="A715" s="115">
        <v>44922</v>
      </c>
      <c r="B715" t="s">
        <v>684</v>
      </c>
      <c r="D715" s="1">
        <v>947820.84000000008</v>
      </c>
    </row>
    <row r="716" spans="1:4" x14ac:dyDescent="0.25">
      <c r="A716" s="115">
        <v>44922</v>
      </c>
      <c r="B716" t="s">
        <v>684</v>
      </c>
      <c r="D716" s="1">
        <v>942553.79999999993</v>
      </c>
    </row>
    <row r="717" spans="1:4" x14ac:dyDescent="0.25">
      <c r="A717" s="115">
        <v>44922</v>
      </c>
      <c r="B717" t="s">
        <v>56</v>
      </c>
      <c r="D717" s="1">
        <v>6596.2000000000007</v>
      </c>
    </row>
    <row r="718" spans="1:4" x14ac:dyDescent="0.25">
      <c r="A718" s="115">
        <v>44926</v>
      </c>
      <c r="B718" t="s">
        <v>677</v>
      </c>
      <c r="D718" s="1">
        <v>12599.92</v>
      </c>
    </row>
    <row r="719" spans="1:4" x14ac:dyDescent="0.25">
      <c r="A719" s="115">
        <v>44926</v>
      </c>
      <c r="B719" t="s">
        <v>677</v>
      </c>
      <c r="D719" s="1">
        <v>12599.92</v>
      </c>
    </row>
    <row r="720" spans="1:4" x14ac:dyDescent="0.25">
      <c r="A720" s="115">
        <v>44930</v>
      </c>
      <c r="B720" t="s">
        <v>7</v>
      </c>
      <c r="D720" s="1">
        <v>5982.6</v>
      </c>
    </row>
    <row r="721" spans="1:4" x14ac:dyDescent="0.25">
      <c r="A721" s="115">
        <v>44931</v>
      </c>
      <c r="B721" t="s">
        <v>684</v>
      </c>
      <c r="D721" s="1">
        <v>1730324.8599999999</v>
      </c>
    </row>
    <row r="722" spans="1:4" x14ac:dyDescent="0.25">
      <c r="A722" s="115">
        <v>44931</v>
      </c>
      <c r="B722" t="s">
        <v>57</v>
      </c>
      <c r="D722" s="1">
        <v>2832</v>
      </c>
    </row>
    <row r="723" spans="1:4" x14ac:dyDescent="0.25">
      <c r="A723" s="115">
        <v>44934</v>
      </c>
      <c r="B723" t="s">
        <v>684</v>
      </c>
      <c r="D723" s="1">
        <v>1942903.04</v>
      </c>
    </row>
    <row r="724" spans="1:4" x14ac:dyDescent="0.25">
      <c r="A724" s="115">
        <v>44936</v>
      </c>
      <c r="B724" t="s">
        <v>691</v>
      </c>
      <c r="D724" s="1">
        <v>312500.57999999996</v>
      </c>
    </row>
    <row r="725" spans="1:4" x14ac:dyDescent="0.25">
      <c r="A725" s="115">
        <v>44938</v>
      </c>
      <c r="B725" t="s">
        <v>684</v>
      </c>
      <c r="D725" s="1">
        <v>1967008.08</v>
      </c>
    </row>
    <row r="726" spans="1:4" x14ac:dyDescent="0.25">
      <c r="A726" s="115">
        <v>44947</v>
      </c>
      <c r="B726" t="s">
        <v>684</v>
      </c>
      <c r="D726" s="1">
        <v>2035293.5</v>
      </c>
    </row>
    <row r="727" spans="1:4" x14ac:dyDescent="0.25">
      <c r="A727" s="115">
        <v>44950</v>
      </c>
      <c r="B727" t="s">
        <v>684</v>
      </c>
      <c r="D727" s="1">
        <v>2079888.06</v>
      </c>
    </row>
    <row r="728" spans="1:4" x14ac:dyDescent="0.25">
      <c r="A728" s="115">
        <v>44956</v>
      </c>
      <c r="B728" t="s">
        <v>49</v>
      </c>
      <c r="D728" s="1">
        <v>6740.16</v>
      </c>
    </row>
    <row r="729" spans="1:4" x14ac:dyDescent="0.25">
      <c r="A729" s="115">
        <v>44956</v>
      </c>
      <c r="B729" t="s">
        <v>677</v>
      </c>
      <c r="D729" s="1">
        <v>12599.92</v>
      </c>
    </row>
    <row r="730" spans="1:4" x14ac:dyDescent="0.25">
      <c r="A730" s="115">
        <v>44956</v>
      </c>
      <c r="B730" t="s">
        <v>677</v>
      </c>
      <c r="D730" s="1">
        <v>12599.92</v>
      </c>
    </row>
    <row r="731" spans="1:4" x14ac:dyDescent="0.25">
      <c r="A731" s="115">
        <v>44956</v>
      </c>
      <c r="B731" t="s">
        <v>677</v>
      </c>
      <c r="D731" s="1">
        <v>12599.92</v>
      </c>
    </row>
    <row r="732" spans="1:4" x14ac:dyDescent="0.25">
      <c r="A732" s="115">
        <v>44957</v>
      </c>
      <c r="B732" t="s">
        <v>692</v>
      </c>
      <c r="D732" s="1">
        <v>38350</v>
      </c>
    </row>
    <row r="733" spans="1:4" x14ac:dyDescent="0.25">
      <c r="A733" s="115">
        <v>44957</v>
      </c>
      <c r="B733" t="s">
        <v>677</v>
      </c>
      <c r="D733" s="1">
        <v>12599.92</v>
      </c>
    </row>
    <row r="734" spans="1:4" x14ac:dyDescent="0.25">
      <c r="A734" s="115">
        <v>44960</v>
      </c>
      <c r="B734" t="s">
        <v>684</v>
      </c>
      <c r="D734" s="1">
        <v>2100038.92</v>
      </c>
    </row>
    <row r="735" spans="1:4" x14ac:dyDescent="0.25">
      <c r="A735" s="115">
        <v>44963</v>
      </c>
      <c r="B735" t="s">
        <v>684</v>
      </c>
      <c r="D735" s="1">
        <v>2124831.9</v>
      </c>
    </row>
    <row r="736" spans="1:4" x14ac:dyDescent="0.25">
      <c r="A736" s="115">
        <v>44965</v>
      </c>
      <c r="B736" t="s">
        <v>7</v>
      </c>
      <c r="D736" s="1">
        <v>9317.2799999999988</v>
      </c>
    </row>
    <row r="737" spans="1:4" x14ac:dyDescent="0.25">
      <c r="A737" s="115">
        <v>44968</v>
      </c>
      <c r="B737" t="s">
        <v>684</v>
      </c>
      <c r="D737" s="1">
        <v>1921307.8599999999</v>
      </c>
    </row>
    <row r="738" spans="1:4" x14ac:dyDescent="0.25">
      <c r="A738" s="115">
        <v>44976</v>
      </c>
      <c r="B738" t="s">
        <v>684</v>
      </c>
      <c r="D738" s="1">
        <v>2006541.62</v>
      </c>
    </row>
    <row r="739" spans="1:4" x14ac:dyDescent="0.25">
      <c r="A739" s="115">
        <v>44982</v>
      </c>
      <c r="B739" t="s">
        <v>7</v>
      </c>
      <c r="D739" s="1">
        <v>8796.9</v>
      </c>
    </row>
    <row r="740" spans="1:4" x14ac:dyDescent="0.25">
      <c r="A740" s="115">
        <v>44982</v>
      </c>
      <c r="B740" t="s">
        <v>678</v>
      </c>
      <c r="D740" s="1">
        <v>12900.119999999999</v>
      </c>
    </row>
    <row r="741" spans="1:4" x14ac:dyDescent="0.25">
      <c r="A741" s="115">
        <v>44985</v>
      </c>
      <c r="B741" t="s">
        <v>684</v>
      </c>
      <c r="D741" s="1">
        <v>1983582.3599999999</v>
      </c>
    </row>
    <row r="742" spans="1:4" x14ac:dyDescent="0.25">
      <c r="A742" s="115">
        <v>44985</v>
      </c>
      <c r="B742" t="s">
        <v>684</v>
      </c>
      <c r="D742" s="1">
        <v>1759000.04</v>
      </c>
    </row>
    <row r="743" spans="1:4" x14ac:dyDescent="0.25">
      <c r="A743" s="115">
        <v>44985</v>
      </c>
      <c r="B743" t="s">
        <v>677</v>
      </c>
      <c r="D743" s="1">
        <v>12599.92</v>
      </c>
    </row>
    <row r="744" spans="1:4" x14ac:dyDescent="0.25">
      <c r="A744" s="115">
        <v>44985</v>
      </c>
      <c r="B744" t="s">
        <v>677</v>
      </c>
      <c r="D744" s="1">
        <v>25199.84</v>
      </c>
    </row>
    <row r="745" spans="1:4" x14ac:dyDescent="0.25">
      <c r="A745" s="115">
        <v>44985</v>
      </c>
      <c r="B745" t="s">
        <v>677</v>
      </c>
      <c r="D745" s="1">
        <v>16799.900000000001</v>
      </c>
    </row>
    <row r="746" spans="1:4" x14ac:dyDescent="0.25">
      <c r="A746" s="115">
        <v>44994</v>
      </c>
      <c r="B746" t="s">
        <v>684</v>
      </c>
      <c r="D746" s="1">
        <v>2087534.46</v>
      </c>
    </row>
    <row r="747" spans="1:4" x14ac:dyDescent="0.25">
      <c r="A747" s="115">
        <v>44994</v>
      </c>
      <c r="B747" t="s">
        <v>693</v>
      </c>
      <c r="D747" s="1">
        <v>86765.4</v>
      </c>
    </row>
    <row r="748" spans="1:4" x14ac:dyDescent="0.25">
      <c r="A748" s="115">
        <v>44994</v>
      </c>
      <c r="B748" t="s">
        <v>58</v>
      </c>
      <c r="D748" s="1">
        <v>56050</v>
      </c>
    </row>
    <row r="749" spans="1:4" x14ac:dyDescent="0.25">
      <c r="A749" s="115">
        <v>45001</v>
      </c>
      <c r="B749" t="s">
        <v>684</v>
      </c>
      <c r="D749" s="1">
        <v>2013655.8399999999</v>
      </c>
    </row>
    <row r="750" spans="1:4" x14ac:dyDescent="0.25">
      <c r="A750" s="115">
        <v>45006</v>
      </c>
      <c r="B750" t="s">
        <v>7</v>
      </c>
      <c r="D750" s="1">
        <v>11611.2</v>
      </c>
    </row>
    <row r="751" spans="1:4" x14ac:dyDescent="0.25">
      <c r="A751" s="115">
        <v>45010</v>
      </c>
      <c r="B751" t="s">
        <v>684</v>
      </c>
      <c r="D751" s="1">
        <v>79267.679999999993</v>
      </c>
    </row>
    <row r="752" spans="1:4" x14ac:dyDescent="0.25">
      <c r="A752" s="115">
        <v>45010</v>
      </c>
      <c r="B752" t="s">
        <v>694</v>
      </c>
      <c r="D752" s="1">
        <v>7585</v>
      </c>
    </row>
    <row r="753" spans="1:4" x14ac:dyDescent="0.25">
      <c r="A753" s="115">
        <v>45010</v>
      </c>
      <c r="B753" t="s">
        <v>695</v>
      </c>
      <c r="D753" s="1">
        <v>80683.460000000021</v>
      </c>
    </row>
    <row r="754" spans="1:4" x14ac:dyDescent="0.25">
      <c r="A754" s="115">
        <v>45011</v>
      </c>
      <c r="B754" t="s">
        <v>684</v>
      </c>
      <c r="D754" s="1">
        <v>1879317.56</v>
      </c>
    </row>
    <row r="755" spans="1:4" x14ac:dyDescent="0.25">
      <c r="A755" s="115">
        <v>45012</v>
      </c>
      <c r="B755" t="s">
        <v>691</v>
      </c>
      <c r="D755" s="1">
        <v>213236.03999999998</v>
      </c>
    </row>
    <row r="756" spans="1:4" x14ac:dyDescent="0.25">
      <c r="A756" s="115">
        <v>45012</v>
      </c>
      <c r="B756" t="s">
        <v>57</v>
      </c>
      <c r="D756" s="1">
        <v>4248</v>
      </c>
    </row>
    <row r="757" spans="1:4" x14ac:dyDescent="0.25">
      <c r="A757" s="115">
        <v>45013</v>
      </c>
      <c r="B757" t="s">
        <v>56</v>
      </c>
      <c r="D757" s="1">
        <v>17065.760000000002</v>
      </c>
    </row>
    <row r="758" spans="1:4" x14ac:dyDescent="0.25">
      <c r="A758" s="115">
        <v>45014</v>
      </c>
      <c r="B758" t="s">
        <v>3</v>
      </c>
      <c r="D758" s="1">
        <v>8732</v>
      </c>
    </row>
    <row r="759" spans="1:4" x14ac:dyDescent="0.25">
      <c r="A759" s="115">
        <v>45015</v>
      </c>
      <c r="B759" t="s">
        <v>684</v>
      </c>
      <c r="D759" s="1">
        <v>1967130.7999999998</v>
      </c>
    </row>
    <row r="760" spans="1:4" x14ac:dyDescent="0.25">
      <c r="A760" s="115">
        <v>45016</v>
      </c>
      <c r="B760" t="s">
        <v>696</v>
      </c>
      <c r="D760" s="1">
        <v>43660</v>
      </c>
    </row>
    <row r="761" spans="1:4" x14ac:dyDescent="0.25">
      <c r="A761" s="115">
        <v>45016</v>
      </c>
      <c r="B761" t="s">
        <v>677</v>
      </c>
      <c r="D761" s="1">
        <v>16799.900000000001</v>
      </c>
    </row>
    <row r="762" spans="1:4" x14ac:dyDescent="0.25">
      <c r="A762" s="115">
        <v>45016</v>
      </c>
      <c r="B762" t="s">
        <v>677</v>
      </c>
      <c r="D762" s="1">
        <v>16799.900000000001</v>
      </c>
    </row>
    <row r="763" spans="1:4" x14ac:dyDescent="0.25">
      <c r="A763" s="115">
        <v>45016</v>
      </c>
      <c r="B763" t="s">
        <v>677</v>
      </c>
      <c r="D763" s="1">
        <v>16799.900000000001</v>
      </c>
    </row>
    <row r="764" spans="1:4" x14ac:dyDescent="0.25">
      <c r="A764" s="115">
        <v>45023</v>
      </c>
      <c r="B764" t="s">
        <v>6</v>
      </c>
      <c r="D764" s="1">
        <v>6200.01</v>
      </c>
    </row>
    <row r="765" spans="1:4" x14ac:dyDescent="0.25">
      <c r="A765" s="115">
        <v>45026</v>
      </c>
      <c r="B765" t="s">
        <v>2</v>
      </c>
      <c r="D765" s="1">
        <v>2360</v>
      </c>
    </row>
    <row r="766" spans="1:4" x14ac:dyDescent="0.25">
      <c r="A766" s="115">
        <v>45027</v>
      </c>
      <c r="B766" t="s">
        <v>2</v>
      </c>
      <c r="D766" s="1">
        <v>4370.72</v>
      </c>
    </row>
    <row r="767" spans="1:4" x14ac:dyDescent="0.25">
      <c r="A767" s="115">
        <v>45028</v>
      </c>
      <c r="B767" t="s">
        <v>692</v>
      </c>
      <c r="D767" s="1">
        <v>38350</v>
      </c>
    </row>
    <row r="768" spans="1:4" x14ac:dyDescent="0.25">
      <c r="A768" s="115">
        <v>45028</v>
      </c>
      <c r="B768" t="s">
        <v>2</v>
      </c>
      <c r="D768" s="1">
        <v>42812.759999999995</v>
      </c>
    </row>
    <row r="769" spans="1:4" x14ac:dyDescent="0.25">
      <c r="A769" s="115">
        <v>45031</v>
      </c>
      <c r="B769" t="s">
        <v>56</v>
      </c>
      <c r="D769" s="1">
        <v>6136</v>
      </c>
    </row>
    <row r="770" spans="1:4" x14ac:dyDescent="0.25">
      <c r="A770" s="115">
        <v>45032</v>
      </c>
      <c r="B770" t="s">
        <v>684</v>
      </c>
      <c r="D770" s="1">
        <v>1941024.48</v>
      </c>
    </row>
    <row r="771" spans="1:4" x14ac:dyDescent="0.25">
      <c r="A771" s="115">
        <v>45033</v>
      </c>
      <c r="B771" t="s">
        <v>684</v>
      </c>
      <c r="D771" s="1">
        <v>82629.5</v>
      </c>
    </row>
    <row r="772" spans="1:4" x14ac:dyDescent="0.25">
      <c r="A772" s="115">
        <v>45035</v>
      </c>
      <c r="B772" t="s">
        <v>106</v>
      </c>
      <c r="D772" s="1">
        <v>39618.5</v>
      </c>
    </row>
    <row r="773" spans="1:4" x14ac:dyDescent="0.25">
      <c r="A773" s="115">
        <v>45035</v>
      </c>
      <c r="B773" t="s">
        <v>56</v>
      </c>
      <c r="D773" s="1">
        <v>624.99999999999989</v>
      </c>
    </row>
    <row r="774" spans="1:4" x14ac:dyDescent="0.25">
      <c r="A774" s="115">
        <v>45036</v>
      </c>
      <c r="B774" t="s">
        <v>2</v>
      </c>
      <c r="D774" s="1">
        <v>10289.599999999999</v>
      </c>
    </row>
    <row r="775" spans="1:4" x14ac:dyDescent="0.25">
      <c r="A775" s="115">
        <v>45037</v>
      </c>
      <c r="B775" t="s">
        <v>677</v>
      </c>
      <c r="D775" s="1">
        <v>12599.92</v>
      </c>
    </row>
    <row r="776" spans="1:4" x14ac:dyDescent="0.25">
      <c r="A776" s="115">
        <v>45042</v>
      </c>
      <c r="B776" t="s">
        <v>2</v>
      </c>
      <c r="D776" s="1">
        <v>161.07999999999998</v>
      </c>
    </row>
    <row r="777" spans="1:4" x14ac:dyDescent="0.25">
      <c r="A777" s="115">
        <v>45043</v>
      </c>
      <c r="B777" t="s">
        <v>684</v>
      </c>
      <c r="D777" s="1">
        <v>1990467.6600000001</v>
      </c>
    </row>
    <row r="778" spans="1:4" x14ac:dyDescent="0.25">
      <c r="A778" s="115">
        <v>45044</v>
      </c>
      <c r="B778" t="s">
        <v>684</v>
      </c>
      <c r="D778" s="1">
        <v>1967556.7800000003</v>
      </c>
    </row>
    <row r="779" spans="1:4" x14ac:dyDescent="0.25">
      <c r="A779" s="115">
        <v>45045</v>
      </c>
      <c r="B779" t="s">
        <v>677</v>
      </c>
      <c r="D779" s="1">
        <v>12599.92</v>
      </c>
    </row>
    <row r="780" spans="1:4" x14ac:dyDescent="0.25">
      <c r="A780" s="115">
        <v>45048</v>
      </c>
      <c r="B780" t="s">
        <v>684</v>
      </c>
      <c r="D780" s="1">
        <v>1919113.01</v>
      </c>
    </row>
    <row r="781" spans="1:4" x14ac:dyDescent="0.25">
      <c r="A781" s="115">
        <v>45051</v>
      </c>
      <c r="B781" t="s">
        <v>693</v>
      </c>
      <c r="D781" s="1">
        <v>143418.63999999998</v>
      </c>
    </row>
    <row r="782" spans="1:4" x14ac:dyDescent="0.25">
      <c r="A782" s="115">
        <v>45052</v>
      </c>
      <c r="B782" t="s">
        <v>684</v>
      </c>
      <c r="D782" s="1">
        <v>1909894.9</v>
      </c>
    </row>
    <row r="783" spans="1:4" x14ac:dyDescent="0.25">
      <c r="A783" s="115">
        <v>45055</v>
      </c>
      <c r="B783" t="s">
        <v>106</v>
      </c>
      <c r="D783" s="1">
        <v>15104</v>
      </c>
    </row>
    <row r="784" spans="1:4" x14ac:dyDescent="0.25">
      <c r="A784" s="115">
        <v>45057</v>
      </c>
      <c r="B784" t="s">
        <v>684</v>
      </c>
      <c r="D784" s="1">
        <v>1881735.38</v>
      </c>
    </row>
    <row r="785" spans="1:4" x14ac:dyDescent="0.25">
      <c r="A785" s="115">
        <v>45058</v>
      </c>
      <c r="B785" t="s">
        <v>677</v>
      </c>
      <c r="D785" s="1">
        <v>8399.94</v>
      </c>
    </row>
    <row r="786" spans="1:4" x14ac:dyDescent="0.25">
      <c r="A786" s="115">
        <v>45058</v>
      </c>
      <c r="B786" t="s">
        <v>677</v>
      </c>
      <c r="D786" s="1">
        <v>12599.92</v>
      </c>
    </row>
    <row r="787" spans="1:4" x14ac:dyDescent="0.25">
      <c r="A787" s="115">
        <v>45058</v>
      </c>
      <c r="B787" t="s">
        <v>677</v>
      </c>
      <c r="D787" s="1">
        <v>8399.94</v>
      </c>
    </row>
    <row r="788" spans="1:4" x14ac:dyDescent="0.25">
      <c r="A788" s="115">
        <v>45058</v>
      </c>
      <c r="B788" t="s">
        <v>697</v>
      </c>
      <c r="D788" s="1">
        <v>19822.82</v>
      </c>
    </row>
    <row r="789" spans="1:4" x14ac:dyDescent="0.25">
      <c r="A789" s="115">
        <v>45060</v>
      </c>
      <c r="B789" t="s">
        <v>684</v>
      </c>
      <c r="D789" s="1">
        <v>1956994.6</v>
      </c>
    </row>
    <row r="790" spans="1:4" x14ac:dyDescent="0.25">
      <c r="A790" s="115">
        <v>45060</v>
      </c>
      <c r="B790" t="s">
        <v>691</v>
      </c>
      <c r="D790" s="1">
        <v>356581.83999999997</v>
      </c>
    </row>
    <row r="791" spans="1:4" x14ac:dyDescent="0.25">
      <c r="A791" s="115">
        <v>45065</v>
      </c>
      <c r="B791" t="s">
        <v>7</v>
      </c>
      <c r="D791" s="1">
        <v>11611.2</v>
      </c>
    </row>
    <row r="792" spans="1:4" x14ac:dyDescent="0.25">
      <c r="A792" s="115">
        <v>45066</v>
      </c>
      <c r="B792" t="s">
        <v>3</v>
      </c>
      <c r="D792" s="1">
        <v>6962</v>
      </c>
    </row>
    <row r="793" spans="1:4" x14ac:dyDescent="0.25">
      <c r="A793" s="115">
        <v>45066</v>
      </c>
      <c r="B793" t="s">
        <v>684</v>
      </c>
      <c r="D793" s="1">
        <v>1929618.6</v>
      </c>
    </row>
    <row r="794" spans="1:4" x14ac:dyDescent="0.25">
      <c r="A794" s="115">
        <v>45071</v>
      </c>
      <c r="B794" t="s">
        <v>696</v>
      </c>
      <c r="D794" s="1">
        <v>43660</v>
      </c>
    </row>
    <row r="795" spans="1:4" x14ac:dyDescent="0.25">
      <c r="A795" s="115">
        <v>45072</v>
      </c>
      <c r="B795" t="s">
        <v>7</v>
      </c>
      <c r="D795" s="1">
        <v>5982.6</v>
      </c>
    </row>
    <row r="796" spans="1:4" x14ac:dyDescent="0.25">
      <c r="A796" s="115">
        <v>45072</v>
      </c>
      <c r="B796" t="s">
        <v>684</v>
      </c>
      <c r="D796" s="1">
        <v>130000.6</v>
      </c>
    </row>
    <row r="797" spans="1:4" x14ac:dyDescent="0.25">
      <c r="A797" s="115">
        <v>45072</v>
      </c>
      <c r="B797" t="s">
        <v>680</v>
      </c>
      <c r="D797" s="1">
        <v>8400</v>
      </c>
    </row>
    <row r="798" spans="1:4" x14ac:dyDescent="0.25">
      <c r="A798" s="115">
        <v>45074</v>
      </c>
      <c r="B798" t="s">
        <v>684</v>
      </c>
      <c r="D798" s="1">
        <v>1766437.58</v>
      </c>
    </row>
    <row r="799" spans="1:4" x14ac:dyDescent="0.25">
      <c r="A799" s="115">
        <v>45075</v>
      </c>
      <c r="B799" t="s">
        <v>677</v>
      </c>
      <c r="D799" s="1">
        <v>12599.92</v>
      </c>
    </row>
    <row r="800" spans="1:4" x14ac:dyDescent="0.25">
      <c r="A800" s="115">
        <v>45077</v>
      </c>
      <c r="B800" t="s">
        <v>684</v>
      </c>
      <c r="D800" s="1">
        <v>1871049.2999999998</v>
      </c>
    </row>
    <row r="801" spans="1:4" x14ac:dyDescent="0.25">
      <c r="A801" s="115">
        <v>45077</v>
      </c>
      <c r="B801" t="s">
        <v>684</v>
      </c>
      <c r="D801" s="1">
        <v>1899784.6600000001</v>
      </c>
    </row>
    <row r="802" spans="1:4" x14ac:dyDescent="0.25">
      <c r="A802" s="115">
        <v>45078</v>
      </c>
      <c r="B802" t="s">
        <v>698</v>
      </c>
      <c r="D802" s="1">
        <v>549999.81999999995</v>
      </c>
    </row>
    <row r="803" spans="1:4" x14ac:dyDescent="0.25">
      <c r="A803" s="115">
        <v>45079</v>
      </c>
      <c r="B803" t="s">
        <v>684</v>
      </c>
      <c r="D803" s="1">
        <v>1819984.7999999998</v>
      </c>
    </row>
    <row r="804" spans="1:4" x14ac:dyDescent="0.25">
      <c r="A804" s="115">
        <v>45080</v>
      </c>
      <c r="B804" t="s">
        <v>684</v>
      </c>
      <c r="D804" s="1">
        <v>75756</v>
      </c>
    </row>
    <row r="805" spans="1:4" x14ac:dyDescent="0.25">
      <c r="A805" s="115">
        <v>45083</v>
      </c>
      <c r="B805" t="s">
        <v>680</v>
      </c>
      <c r="D805" s="1">
        <v>16800.010000000002</v>
      </c>
    </row>
    <row r="806" spans="1:4" x14ac:dyDescent="0.25">
      <c r="A806" s="115">
        <v>45085</v>
      </c>
      <c r="B806" t="s">
        <v>680</v>
      </c>
      <c r="D806" s="1">
        <v>33600</v>
      </c>
    </row>
    <row r="807" spans="1:4" x14ac:dyDescent="0.25">
      <c r="A807" s="115">
        <v>45087</v>
      </c>
      <c r="B807" t="s">
        <v>684</v>
      </c>
      <c r="D807" s="1">
        <v>1875471.94</v>
      </c>
    </row>
    <row r="808" spans="1:4" x14ac:dyDescent="0.25">
      <c r="A808" s="115">
        <v>45089</v>
      </c>
      <c r="B808" t="s">
        <v>680</v>
      </c>
      <c r="D808" s="1">
        <v>16800</v>
      </c>
    </row>
    <row r="809" spans="1:4" x14ac:dyDescent="0.25">
      <c r="A809" s="115">
        <v>45089</v>
      </c>
      <c r="B809" t="s">
        <v>697</v>
      </c>
      <c r="D809" s="1">
        <v>127511.98000000001</v>
      </c>
    </row>
    <row r="810" spans="1:4" x14ac:dyDescent="0.25">
      <c r="A810" s="115">
        <v>45089</v>
      </c>
      <c r="B810" t="s">
        <v>697</v>
      </c>
      <c r="D810" s="1">
        <v>8884.2200000000012</v>
      </c>
    </row>
    <row r="811" spans="1:4" x14ac:dyDescent="0.25">
      <c r="A811" s="115">
        <v>45091</v>
      </c>
      <c r="B811" t="s">
        <v>697</v>
      </c>
      <c r="D811" s="1">
        <v>8556.18</v>
      </c>
    </row>
    <row r="812" spans="1:4" x14ac:dyDescent="0.25">
      <c r="A812" s="115">
        <v>45092</v>
      </c>
      <c r="B812" t="s">
        <v>684</v>
      </c>
      <c r="D812" s="1">
        <v>11810.04</v>
      </c>
    </row>
    <row r="813" spans="1:4" x14ac:dyDescent="0.25">
      <c r="A813" s="115">
        <v>45092</v>
      </c>
      <c r="B813" t="s">
        <v>684</v>
      </c>
      <c r="D813" s="1">
        <v>58551.600000000006</v>
      </c>
    </row>
    <row r="814" spans="1:4" x14ac:dyDescent="0.25">
      <c r="A814" s="115">
        <v>45092</v>
      </c>
      <c r="B814" t="s">
        <v>684</v>
      </c>
      <c r="D814" s="1">
        <v>7051.1</v>
      </c>
    </row>
    <row r="815" spans="1:4" x14ac:dyDescent="0.25">
      <c r="A815" s="115">
        <v>45093</v>
      </c>
      <c r="B815" t="s">
        <v>684</v>
      </c>
      <c r="D815" s="1">
        <v>1839367.48</v>
      </c>
    </row>
    <row r="816" spans="1:4" x14ac:dyDescent="0.25">
      <c r="A816" s="115">
        <v>45093</v>
      </c>
      <c r="B816" t="s">
        <v>699</v>
      </c>
      <c r="D816" s="1">
        <v>38392.479999999996</v>
      </c>
    </row>
    <row r="817" spans="1:4" x14ac:dyDescent="0.25">
      <c r="A817" s="115">
        <v>45096</v>
      </c>
      <c r="B817" t="s">
        <v>680</v>
      </c>
      <c r="D817" s="1">
        <v>12600</v>
      </c>
    </row>
    <row r="818" spans="1:4" x14ac:dyDescent="0.25">
      <c r="A818" s="115">
        <v>45097</v>
      </c>
      <c r="B818" t="s">
        <v>675</v>
      </c>
      <c r="D818" s="1">
        <v>13233.990000000002</v>
      </c>
    </row>
    <row r="819" spans="1:4" x14ac:dyDescent="0.25">
      <c r="A819" s="115">
        <v>45100</v>
      </c>
      <c r="B819" t="s">
        <v>7</v>
      </c>
      <c r="D819" s="1">
        <v>17239.8</v>
      </c>
    </row>
    <row r="820" spans="1:4" x14ac:dyDescent="0.25">
      <c r="A820" s="115">
        <v>45103</v>
      </c>
      <c r="B820" t="s">
        <v>684</v>
      </c>
      <c r="D820" s="1">
        <v>77299.44</v>
      </c>
    </row>
    <row r="821" spans="1:4" x14ac:dyDescent="0.25">
      <c r="A821" s="115">
        <v>45103</v>
      </c>
      <c r="B821" t="s">
        <v>684</v>
      </c>
      <c r="D821" s="1">
        <v>1816728</v>
      </c>
    </row>
    <row r="822" spans="1:4" x14ac:dyDescent="0.25">
      <c r="A822" s="115">
        <v>45105</v>
      </c>
      <c r="B822" t="s">
        <v>695</v>
      </c>
      <c r="D822" s="1">
        <v>24452.48</v>
      </c>
    </row>
    <row r="823" spans="1:4" x14ac:dyDescent="0.25">
      <c r="A823" s="115">
        <v>45106</v>
      </c>
      <c r="B823" t="s">
        <v>677</v>
      </c>
      <c r="D823" s="1">
        <v>16799.900000000001</v>
      </c>
    </row>
    <row r="824" spans="1:4" x14ac:dyDescent="0.25">
      <c r="A824" s="115">
        <v>45107</v>
      </c>
      <c r="B824" t="s">
        <v>692</v>
      </c>
      <c r="D824" s="1">
        <v>38350</v>
      </c>
    </row>
    <row r="825" spans="1:4" x14ac:dyDescent="0.25">
      <c r="A825" s="115">
        <v>45107</v>
      </c>
      <c r="B825" t="s">
        <v>677</v>
      </c>
      <c r="D825" s="1">
        <v>16799.900000000001</v>
      </c>
    </row>
    <row r="826" spans="1:4" x14ac:dyDescent="0.25">
      <c r="A826" s="115">
        <v>45107</v>
      </c>
      <c r="B826" t="s">
        <v>677</v>
      </c>
      <c r="D826" s="1">
        <v>20999.879999999997</v>
      </c>
    </row>
    <row r="827" spans="1:4" x14ac:dyDescent="0.25">
      <c r="A827" s="115">
        <v>45112</v>
      </c>
      <c r="B827" t="s">
        <v>684</v>
      </c>
      <c r="D827" s="1">
        <v>1664921</v>
      </c>
    </row>
    <row r="828" spans="1:4" x14ac:dyDescent="0.25">
      <c r="A828" s="115">
        <v>45112</v>
      </c>
      <c r="B828" t="s">
        <v>693</v>
      </c>
      <c r="D828" s="1">
        <v>123929.84</v>
      </c>
    </row>
    <row r="829" spans="1:4" x14ac:dyDescent="0.25">
      <c r="A829" s="115">
        <v>45118</v>
      </c>
      <c r="B829" t="s">
        <v>693</v>
      </c>
      <c r="D829" s="1">
        <v>21211.97</v>
      </c>
    </row>
    <row r="830" spans="1:4" x14ac:dyDescent="0.25">
      <c r="A830" s="115">
        <v>45119</v>
      </c>
      <c r="B830" t="s">
        <v>695</v>
      </c>
      <c r="D830" s="1">
        <v>406552.86000000004</v>
      </c>
    </row>
    <row r="831" spans="1:4" x14ac:dyDescent="0.25">
      <c r="A831" s="115">
        <v>45121</v>
      </c>
      <c r="B831" t="s">
        <v>684</v>
      </c>
      <c r="D831" s="1">
        <v>1687974.6600000001</v>
      </c>
    </row>
    <row r="832" spans="1:4" x14ac:dyDescent="0.25">
      <c r="A832" s="115">
        <v>45122</v>
      </c>
      <c r="B832" t="s">
        <v>700</v>
      </c>
      <c r="D832" s="1">
        <v>500154.80000000005</v>
      </c>
    </row>
    <row r="833" spans="1:4" x14ac:dyDescent="0.25">
      <c r="A833" s="115">
        <v>45129</v>
      </c>
      <c r="B833" t="s">
        <v>57</v>
      </c>
      <c r="D833" s="1">
        <v>2832</v>
      </c>
    </row>
    <row r="834" spans="1:4" x14ac:dyDescent="0.25">
      <c r="A834" s="115">
        <v>45130</v>
      </c>
      <c r="B834" t="s">
        <v>691</v>
      </c>
      <c r="D834" s="1">
        <v>254858.51999999996</v>
      </c>
    </row>
    <row r="835" spans="1:4" x14ac:dyDescent="0.25">
      <c r="A835" s="115">
        <v>45131</v>
      </c>
      <c r="B835" t="s">
        <v>684</v>
      </c>
      <c r="D835" s="1">
        <v>70325.64</v>
      </c>
    </row>
    <row r="836" spans="1:4" x14ac:dyDescent="0.25">
      <c r="A836" s="115">
        <v>45131</v>
      </c>
      <c r="B836" t="s">
        <v>684</v>
      </c>
      <c r="D836" s="1">
        <v>1667494.58</v>
      </c>
    </row>
    <row r="837" spans="1:4" x14ac:dyDescent="0.25">
      <c r="A837" s="115">
        <v>45134</v>
      </c>
      <c r="B837" t="s">
        <v>677</v>
      </c>
      <c r="D837" s="1">
        <v>12599.92</v>
      </c>
    </row>
    <row r="838" spans="1:4" x14ac:dyDescent="0.25">
      <c r="A838" s="115">
        <v>45134</v>
      </c>
      <c r="B838" t="s">
        <v>677</v>
      </c>
      <c r="D838" s="1">
        <v>12599.92</v>
      </c>
    </row>
    <row r="839" spans="1:4" x14ac:dyDescent="0.25">
      <c r="A839" s="115">
        <v>45135</v>
      </c>
      <c r="B839" t="s">
        <v>3</v>
      </c>
      <c r="D839" s="1">
        <v>6962</v>
      </c>
    </row>
    <row r="840" spans="1:4" x14ac:dyDescent="0.25">
      <c r="A840" s="115">
        <v>45136</v>
      </c>
      <c r="B840" t="s">
        <v>10</v>
      </c>
      <c r="D840" s="1">
        <v>45312</v>
      </c>
    </row>
    <row r="841" spans="1:4" x14ac:dyDescent="0.25">
      <c r="A841" s="115">
        <v>45136</v>
      </c>
      <c r="B841" t="s">
        <v>10</v>
      </c>
      <c r="D841" s="1">
        <v>1862.04</v>
      </c>
    </row>
    <row r="842" spans="1:4" x14ac:dyDescent="0.25">
      <c r="A842" s="115">
        <v>45136</v>
      </c>
      <c r="B842" t="s">
        <v>677</v>
      </c>
      <c r="D842" s="1">
        <v>25199.84</v>
      </c>
    </row>
    <row r="843" spans="1:4" x14ac:dyDescent="0.25">
      <c r="A843" s="115">
        <v>45138</v>
      </c>
      <c r="B843" t="s">
        <v>684</v>
      </c>
      <c r="D843" s="1">
        <v>1584548.8399999999</v>
      </c>
    </row>
    <row r="844" spans="1:4" x14ac:dyDescent="0.25">
      <c r="A844" s="115">
        <v>45139</v>
      </c>
      <c r="B844" t="s">
        <v>677</v>
      </c>
      <c r="D844" s="1">
        <v>16799.900000000001</v>
      </c>
    </row>
    <row r="845" spans="1:4" x14ac:dyDescent="0.25">
      <c r="A845" s="115">
        <v>45141</v>
      </c>
      <c r="B845" t="s">
        <v>52</v>
      </c>
      <c r="D845" s="1">
        <v>23400.01</v>
      </c>
    </row>
    <row r="846" spans="1:4" x14ac:dyDescent="0.25">
      <c r="A846" s="115">
        <v>45143</v>
      </c>
      <c r="B846" t="s">
        <v>679</v>
      </c>
      <c r="D846" s="1">
        <v>24162.86</v>
      </c>
    </row>
    <row r="847" spans="1:4" x14ac:dyDescent="0.25">
      <c r="A847" s="115">
        <v>45145</v>
      </c>
      <c r="B847" t="s">
        <v>680</v>
      </c>
      <c r="D847" s="1">
        <v>12600.01</v>
      </c>
    </row>
    <row r="848" spans="1:4" x14ac:dyDescent="0.25">
      <c r="A848" s="115">
        <v>45146</v>
      </c>
      <c r="B848" t="s">
        <v>684</v>
      </c>
      <c r="D848" s="1">
        <v>1713304.54</v>
      </c>
    </row>
    <row r="849" spans="1:4" x14ac:dyDescent="0.25">
      <c r="A849" s="115">
        <v>45148</v>
      </c>
      <c r="B849" t="s">
        <v>677</v>
      </c>
      <c r="D849" s="1">
        <v>25199.84</v>
      </c>
    </row>
    <row r="850" spans="1:4" x14ac:dyDescent="0.25">
      <c r="A850" s="115">
        <v>45149</v>
      </c>
      <c r="B850" t="s">
        <v>58</v>
      </c>
      <c r="D850" s="1">
        <v>28320</v>
      </c>
    </row>
    <row r="851" spans="1:4" x14ac:dyDescent="0.25">
      <c r="A851" s="115">
        <v>45150</v>
      </c>
      <c r="B851" t="s">
        <v>6</v>
      </c>
      <c r="D851" s="1">
        <v>16682.260000000002</v>
      </c>
    </row>
    <row r="852" spans="1:4" x14ac:dyDescent="0.25">
      <c r="A852" s="115">
        <v>45151</v>
      </c>
      <c r="B852" t="s">
        <v>684</v>
      </c>
      <c r="D852" s="1">
        <v>1702407.2400000002</v>
      </c>
    </row>
    <row r="853" spans="1:4" x14ac:dyDescent="0.25">
      <c r="A853" s="115">
        <v>45152</v>
      </c>
      <c r="B853" t="s">
        <v>680</v>
      </c>
      <c r="D853" s="1">
        <v>6075.0000000000009</v>
      </c>
    </row>
    <row r="854" spans="1:4" x14ac:dyDescent="0.25">
      <c r="A854" s="115">
        <v>45152</v>
      </c>
      <c r="B854" t="s">
        <v>680</v>
      </c>
      <c r="D854" s="1">
        <v>6073.8200000000006</v>
      </c>
    </row>
    <row r="855" spans="1:4" x14ac:dyDescent="0.25">
      <c r="A855" s="115">
        <v>45154</v>
      </c>
      <c r="B855" t="s">
        <v>684</v>
      </c>
      <c r="D855" s="1">
        <v>76591.44</v>
      </c>
    </row>
    <row r="856" spans="1:4" x14ac:dyDescent="0.25">
      <c r="A856" s="115">
        <v>45154</v>
      </c>
      <c r="B856" t="s">
        <v>684</v>
      </c>
      <c r="D856" s="1">
        <v>1698449.52</v>
      </c>
    </row>
    <row r="857" spans="1:4" x14ac:dyDescent="0.25">
      <c r="A857" s="115">
        <v>45156</v>
      </c>
      <c r="B857" t="s">
        <v>680</v>
      </c>
      <c r="D857" s="1">
        <v>16199.98</v>
      </c>
    </row>
    <row r="858" spans="1:4" x14ac:dyDescent="0.25">
      <c r="A858" s="115">
        <v>45159</v>
      </c>
      <c r="B858" t="s">
        <v>680</v>
      </c>
      <c r="D858" s="1">
        <v>20249.980000000003</v>
      </c>
    </row>
    <row r="859" spans="1:4" x14ac:dyDescent="0.25">
      <c r="A859" s="115">
        <v>45160</v>
      </c>
      <c r="B859" t="s">
        <v>680</v>
      </c>
      <c r="D859" s="1">
        <v>20249.980000000003</v>
      </c>
    </row>
    <row r="860" spans="1:4" x14ac:dyDescent="0.25">
      <c r="A860" s="115">
        <v>45161</v>
      </c>
      <c r="B860" t="s">
        <v>684</v>
      </c>
      <c r="D860" s="1">
        <v>1706845.2200000002</v>
      </c>
    </row>
    <row r="861" spans="1:4" x14ac:dyDescent="0.25">
      <c r="A861" s="115">
        <v>45166</v>
      </c>
      <c r="B861" t="s">
        <v>684</v>
      </c>
      <c r="D861" s="1">
        <v>1806664.96</v>
      </c>
    </row>
    <row r="862" spans="1:4" x14ac:dyDescent="0.25">
      <c r="A862" s="115">
        <v>45166</v>
      </c>
      <c r="B862" t="s">
        <v>680</v>
      </c>
      <c r="D862" s="1">
        <v>24300</v>
      </c>
    </row>
    <row r="863" spans="1:4" x14ac:dyDescent="0.25">
      <c r="A863" s="115">
        <v>45167</v>
      </c>
      <c r="B863" t="s">
        <v>7</v>
      </c>
      <c r="D863" s="1">
        <v>28178.400000000001</v>
      </c>
    </row>
    <row r="864" spans="1:4" x14ac:dyDescent="0.25">
      <c r="A864" s="115">
        <v>45167</v>
      </c>
      <c r="B864" t="s">
        <v>680</v>
      </c>
      <c r="D864" s="1">
        <v>20250.000000000004</v>
      </c>
    </row>
    <row r="865" spans="1:4" x14ac:dyDescent="0.25">
      <c r="A865" s="113">
        <v>44637</v>
      </c>
      <c r="B865" t="s">
        <v>107</v>
      </c>
      <c r="D865" s="1">
        <v>90240</v>
      </c>
    </row>
    <row r="866" spans="1:4" x14ac:dyDescent="0.25">
      <c r="A866" s="115">
        <v>44643</v>
      </c>
      <c r="B866" t="s">
        <v>108</v>
      </c>
      <c r="D866" s="1">
        <v>71936</v>
      </c>
    </row>
    <row r="867" spans="1:4" x14ac:dyDescent="0.25">
      <c r="A867" s="115">
        <v>44647</v>
      </c>
      <c r="B867" t="s">
        <v>701</v>
      </c>
      <c r="D867" s="1">
        <v>73472</v>
      </c>
    </row>
    <row r="868" spans="1:4" x14ac:dyDescent="0.25">
      <c r="A868" s="115">
        <v>44673</v>
      </c>
      <c r="B868" t="s">
        <v>701</v>
      </c>
      <c r="D868" s="1">
        <v>89088</v>
      </c>
    </row>
    <row r="869" spans="1:4" x14ac:dyDescent="0.25">
      <c r="A869" s="115">
        <v>44767</v>
      </c>
      <c r="B869" t="s">
        <v>4</v>
      </c>
      <c r="D869" s="1">
        <v>69632</v>
      </c>
    </row>
    <row r="870" spans="1:4" x14ac:dyDescent="0.25">
      <c r="A870" s="115">
        <v>44862</v>
      </c>
      <c r="B870" t="s">
        <v>701</v>
      </c>
      <c r="D870" s="1">
        <v>161280</v>
      </c>
    </row>
    <row r="871" spans="1:4" x14ac:dyDescent="0.25">
      <c r="A871" s="115">
        <v>44862</v>
      </c>
      <c r="B871" t="s">
        <v>701</v>
      </c>
      <c r="D871" s="1">
        <v>201600</v>
      </c>
    </row>
    <row r="872" spans="1:4" x14ac:dyDescent="0.25">
      <c r="A872" s="115">
        <v>44862</v>
      </c>
      <c r="B872" t="s">
        <v>701</v>
      </c>
      <c r="D872" s="1">
        <v>201600</v>
      </c>
    </row>
    <row r="873" spans="1:4" x14ac:dyDescent="0.25">
      <c r="A873" s="115">
        <v>44869</v>
      </c>
      <c r="B873" t="s">
        <v>701</v>
      </c>
      <c r="D873" s="1">
        <v>65721.600000000006</v>
      </c>
    </row>
    <row r="874" spans="1:4" x14ac:dyDescent="0.25">
      <c r="A874" s="115">
        <v>44869</v>
      </c>
      <c r="B874" t="s">
        <v>701</v>
      </c>
      <c r="D874" s="1">
        <v>80640</v>
      </c>
    </row>
    <row r="875" spans="1:4" x14ac:dyDescent="0.25">
      <c r="A875" s="115">
        <v>44872</v>
      </c>
      <c r="B875" t="s">
        <v>701</v>
      </c>
      <c r="D875" s="1">
        <v>80640</v>
      </c>
    </row>
    <row r="876" spans="1:4" x14ac:dyDescent="0.25">
      <c r="A876" s="115">
        <v>44872</v>
      </c>
      <c r="B876" t="s">
        <v>701</v>
      </c>
      <c r="D876" s="1">
        <v>80640</v>
      </c>
    </row>
    <row r="877" spans="1:4" x14ac:dyDescent="0.25">
      <c r="A877" s="115">
        <v>44872</v>
      </c>
      <c r="B877" t="s">
        <v>701</v>
      </c>
      <c r="D877" s="1">
        <v>95558.399999999994</v>
      </c>
    </row>
    <row r="878" spans="1:4" x14ac:dyDescent="0.25">
      <c r="A878" s="115">
        <v>44872</v>
      </c>
      <c r="B878" t="s">
        <v>701</v>
      </c>
      <c r="D878" s="1">
        <v>80640</v>
      </c>
    </row>
    <row r="879" spans="1:4" x14ac:dyDescent="0.25">
      <c r="A879" s="115">
        <v>44879</v>
      </c>
      <c r="B879" t="s">
        <v>107</v>
      </c>
      <c r="D879" s="1">
        <v>117120</v>
      </c>
    </row>
    <row r="880" spans="1:4" x14ac:dyDescent="0.25">
      <c r="A880" s="115">
        <v>44879</v>
      </c>
      <c r="B880" t="s">
        <v>107</v>
      </c>
      <c r="D880" s="1">
        <v>117120</v>
      </c>
    </row>
    <row r="881" spans="1:4" x14ac:dyDescent="0.25">
      <c r="A881" s="115">
        <v>44879</v>
      </c>
      <c r="B881" t="s">
        <v>107</v>
      </c>
      <c r="D881" s="1">
        <v>117120</v>
      </c>
    </row>
    <row r="882" spans="1:4" x14ac:dyDescent="0.25">
      <c r="A882" s="115">
        <v>44880</v>
      </c>
      <c r="B882" t="s">
        <v>107</v>
      </c>
      <c r="D882" s="1">
        <v>117120</v>
      </c>
    </row>
    <row r="883" spans="1:4" x14ac:dyDescent="0.25">
      <c r="A883" s="115">
        <v>44880</v>
      </c>
      <c r="B883" t="s">
        <v>107</v>
      </c>
      <c r="D883" s="1">
        <v>117120</v>
      </c>
    </row>
    <row r="884" spans="1:4" x14ac:dyDescent="0.25">
      <c r="A884" s="115">
        <v>44890</v>
      </c>
      <c r="B884" t="s">
        <v>701</v>
      </c>
      <c r="D884" s="1">
        <v>78080</v>
      </c>
    </row>
    <row r="885" spans="1:4" x14ac:dyDescent="0.25">
      <c r="A885" s="115">
        <v>44891</v>
      </c>
      <c r="B885" t="s">
        <v>701</v>
      </c>
      <c r="D885" s="1">
        <v>39040</v>
      </c>
    </row>
    <row r="886" spans="1:4" x14ac:dyDescent="0.25">
      <c r="A886" s="115">
        <v>44892</v>
      </c>
      <c r="B886" t="s">
        <v>701</v>
      </c>
      <c r="D886" s="1">
        <v>78080</v>
      </c>
    </row>
    <row r="887" spans="1:4" x14ac:dyDescent="0.25">
      <c r="A887" s="115">
        <v>44893</v>
      </c>
      <c r="B887" t="s">
        <v>701</v>
      </c>
      <c r="D887" s="1">
        <v>78080</v>
      </c>
    </row>
    <row r="888" spans="1:4" x14ac:dyDescent="0.25">
      <c r="A888" s="115">
        <v>44894</v>
      </c>
      <c r="B888" t="s">
        <v>701</v>
      </c>
      <c r="D888" s="1">
        <v>117120</v>
      </c>
    </row>
    <row r="889" spans="1:4" x14ac:dyDescent="0.25">
      <c r="A889" s="115">
        <v>44901</v>
      </c>
      <c r="B889" t="s">
        <v>108</v>
      </c>
      <c r="D889" s="1">
        <v>78080</v>
      </c>
    </row>
    <row r="890" spans="1:4" x14ac:dyDescent="0.25">
      <c r="A890" s="115">
        <v>44901</v>
      </c>
      <c r="B890" t="s">
        <v>108</v>
      </c>
      <c r="D890" s="1">
        <v>97600</v>
      </c>
    </row>
    <row r="891" spans="1:4" x14ac:dyDescent="0.25">
      <c r="A891" s="115">
        <v>44901</v>
      </c>
      <c r="B891" t="s">
        <v>108</v>
      </c>
      <c r="D891" s="1">
        <v>97600</v>
      </c>
    </row>
    <row r="892" spans="1:4" x14ac:dyDescent="0.25">
      <c r="A892" s="115">
        <v>44901</v>
      </c>
      <c r="B892" t="s">
        <v>108</v>
      </c>
      <c r="D892" s="1">
        <v>97600</v>
      </c>
    </row>
    <row r="893" spans="1:4" x14ac:dyDescent="0.25">
      <c r="A893" s="115">
        <v>44902</v>
      </c>
      <c r="B893" t="s">
        <v>108</v>
      </c>
      <c r="D893" s="1">
        <v>93696</v>
      </c>
    </row>
    <row r="894" spans="1:4" x14ac:dyDescent="0.25">
      <c r="A894" s="115">
        <v>44912</v>
      </c>
      <c r="B894" t="s">
        <v>701</v>
      </c>
      <c r="D894" s="1">
        <v>99840</v>
      </c>
    </row>
    <row r="895" spans="1:4" x14ac:dyDescent="0.25">
      <c r="A895" s="115">
        <v>44912</v>
      </c>
      <c r="B895" t="s">
        <v>701</v>
      </c>
      <c r="D895" s="1">
        <v>99840</v>
      </c>
    </row>
    <row r="896" spans="1:4" x14ac:dyDescent="0.25">
      <c r="A896" s="115">
        <v>44912</v>
      </c>
      <c r="B896" t="s">
        <v>701</v>
      </c>
      <c r="D896" s="1">
        <v>99840</v>
      </c>
    </row>
    <row r="897" spans="1:4" x14ac:dyDescent="0.25">
      <c r="A897" s="115">
        <v>44912</v>
      </c>
      <c r="B897" t="s">
        <v>701</v>
      </c>
      <c r="D897" s="1">
        <v>99840</v>
      </c>
    </row>
    <row r="898" spans="1:4" x14ac:dyDescent="0.25">
      <c r="A898" s="115">
        <v>44914</v>
      </c>
      <c r="B898" t="s">
        <v>701</v>
      </c>
      <c r="D898" s="1">
        <v>79872</v>
      </c>
    </row>
    <row r="899" spans="1:4" x14ac:dyDescent="0.25">
      <c r="A899" s="115">
        <v>44917</v>
      </c>
      <c r="B899" t="s">
        <v>701</v>
      </c>
      <c r="D899" s="1">
        <v>70400</v>
      </c>
    </row>
    <row r="900" spans="1:4" x14ac:dyDescent="0.25">
      <c r="A900" s="115">
        <v>44918</v>
      </c>
      <c r="B900" t="s">
        <v>701</v>
      </c>
      <c r="D900" s="1">
        <v>117120</v>
      </c>
    </row>
    <row r="901" spans="1:4" x14ac:dyDescent="0.25">
      <c r="A901" s="115">
        <v>44918</v>
      </c>
      <c r="B901" t="s">
        <v>701</v>
      </c>
      <c r="D901" s="1">
        <v>117120</v>
      </c>
    </row>
    <row r="902" spans="1:4" x14ac:dyDescent="0.25">
      <c r="A902" s="115">
        <v>44924</v>
      </c>
      <c r="B902" t="s">
        <v>701</v>
      </c>
      <c r="D902" s="1">
        <v>78080</v>
      </c>
    </row>
    <row r="903" spans="1:4" x14ac:dyDescent="0.25">
      <c r="A903" s="115">
        <v>44925</v>
      </c>
      <c r="B903" t="s">
        <v>701</v>
      </c>
      <c r="D903" s="1">
        <v>97600</v>
      </c>
    </row>
    <row r="904" spans="1:4" x14ac:dyDescent="0.25">
      <c r="A904" s="115">
        <v>44925</v>
      </c>
      <c r="B904" t="s">
        <v>701</v>
      </c>
      <c r="D904" s="1">
        <v>117120</v>
      </c>
    </row>
    <row r="905" spans="1:4" x14ac:dyDescent="0.25">
      <c r="A905" s="115">
        <v>44925</v>
      </c>
      <c r="B905" t="s">
        <v>701</v>
      </c>
      <c r="D905" s="1">
        <v>78080</v>
      </c>
    </row>
    <row r="906" spans="1:4" x14ac:dyDescent="0.25">
      <c r="A906" s="115">
        <v>44926</v>
      </c>
      <c r="B906" t="s">
        <v>701</v>
      </c>
      <c r="D906" s="1">
        <v>97600</v>
      </c>
    </row>
    <row r="907" spans="1:4" x14ac:dyDescent="0.25">
      <c r="A907" s="115">
        <v>44930</v>
      </c>
      <c r="B907" t="s">
        <v>701</v>
      </c>
      <c r="D907" s="1">
        <v>117120</v>
      </c>
    </row>
    <row r="908" spans="1:4" x14ac:dyDescent="0.25">
      <c r="A908" s="115">
        <v>44930</v>
      </c>
      <c r="B908" t="s">
        <v>701</v>
      </c>
      <c r="D908" s="1">
        <v>78080</v>
      </c>
    </row>
    <row r="909" spans="1:4" x14ac:dyDescent="0.25">
      <c r="A909" s="115">
        <v>44931</v>
      </c>
      <c r="B909" t="s">
        <v>701</v>
      </c>
      <c r="D909" s="1">
        <v>97600</v>
      </c>
    </row>
    <row r="910" spans="1:4" x14ac:dyDescent="0.25">
      <c r="A910" s="115">
        <v>44931</v>
      </c>
      <c r="B910" t="s">
        <v>701</v>
      </c>
      <c r="D910" s="1">
        <v>78080</v>
      </c>
    </row>
    <row r="911" spans="1:4" x14ac:dyDescent="0.25">
      <c r="A911" s="115">
        <v>44931</v>
      </c>
      <c r="B911" t="s">
        <v>701</v>
      </c>
      <c r="D911" s="1">
        <v>21862.400000000001</v>
      </c>
    </row>
    <row r="912" spans="1:4" x14ac:dyDescent="0.25">
      <c r="A912" s="115">
        <v>44935</v>
      </c>
      <c r="B912" t="s">
        <v>701</v>
      </c>
      <c r="D912" s="1">
        <v>75737.600000000006</v>
      </c>
    </row>
    <row r="913" spans="1:4" x14ac:dyDescent="0.25">
      <c r="A913" s="115">
        <v>44936</v>
      </c>
      <c r="B913" t="s">
        <v>108</v>
      </c>
      <c r="D913" s="1">
        <v>92160</v>
      </c>
    </row>
    <row r="914" spans="1:4" x14ac:dyDescent="0.25">
      <c r="A914" s="115">
        <v>44936</v>
      </c>
      <c r="B914" t="s">
        <v>108</v>
      </c>
      <c r="D914" s="1">
        <v>92160</v>
      </c>
    </row>
    <row r="915" spans="1:4" x14ac:dyDescent="0.25">
      <c r="A915" s="115">
        <v>44938</v>
      </c>
      <c r="B915" t="s">
        <v>108</v>
      </c>
      <c r="D915" s="1">
        <v>92160</v>
      </c>
    </row>
    <row r="916" spans="1:4" x14ac:dyDescent="0.25">
      <c r="A916" s="115">
        <v>44939</v>
      </c>
      <c r="B916" t="s">
        <v>108</v>
      </c>
      <c r="D916" s="1">
        <v>92160</v>
      </c>
    </row>
    <row r="917" spans="1:4" x14ac:dyDescent="0.25">
      <c r="A917" s="115">
        <v>44939</v>
      </c>
      <c r="B917" t="s">
        <v>108</v>
      </c>
      <c r="D917" s="1">
        <v>92160</v>
      </c>
    </row>
    <row r="918" spans="1:4" x14ac:dyDescent="0.25">
      <c r="A918" s="115">
        <v>44944</v>
      </c>
      <c r="B918" t="s">
        <v>108</v>
      </c>
      <c r="D918" s="1">
        <v>96000</v>
      </c>
    </row>
    <row r="919" spans="1:4" x14ac:dyDescent="0.25">
      <c r="A919" s="115">
        <v>44944</v>
      </c>
      <c r="B919" t="s">
        <v>108</v>
      </c>
      <c r="D919" s="1">
        <v>96000</v>
      </c>
    </row>
    <row r="920" spans="1:4" x14ac:dyDescent="0.25">
      <c r="A920" s="115">
        <v>44944</v>
      </c>
      <c r="B920" t="s">
        <v>108</v>
      </c>
      <c r="D920" s="1">
        <v>96000</v>
      </c>
    </row>
    <row r="921" spans="1:4" x14ac:dyDescent="0.25">
      <c r="A921" s="115">
        <v>44945</v>
      </c>
      <c r="B921" t="s">
        <v>108</v>
      </c>
      <c r="D921" s="1">
        <v>76800</v>
      </c>
    </row>
    <row r="922" spans="1:4" x14ac:dyDescent="0.25">
      <c r="A922" s="115">
        <v>44945</v>
      </c>
      <c r="B922" t="s">
        <v>108</v>
      </c>
      <c r="D922" s="1">
        <v>96000</v>
      </c>
    </row>
    <row r="923" spans="1:4" x14ac:dyDescent="0.25">
      <c r="A923" s="115">
        <v>44947</v>
      </c>
      <c r="B923" t="s">
        <v>108</v>
      </c>
      <c r="D923" s="1">
        <v>96000</v>
      </c>
    </row>
    <row r="924" spans="1:4" x14ac:dyDescent="0.25">
      <c r="A924" s="115">
        <v>44947</v>
      </c>
      <c r="B924" t="s">
        <v>108</v>
      </c>
      <c r="D924" s="1">
        <v>96000</v>
      </c>
    </row>
    <row r="925" spans="1:4" x14ac:dyDescent="0.25">
      <c r="A925" s="115">
        <v>44951</v>
      </c>
      <c r="B925" t="s">
        <v>108</v>
      </c>
      <c r="D925" s="1">
        <v>115200</v>
      </c>
    </row>
    <row r="926" spans="1:4" x14ac:dyDescent="0.25">
      <c r="A926" s="115">
        <v>44954</v>
      </c>
      <c r="B926" t="s">
        <v>107</v>
      </c>
      <c r="D926" s="1">
        <v>117120</v>
      </c>
    </row>
    <row r="927" spans="1:4" x14ac:dyDescent="0.25">
      <c r="A927" s="115">
        <v>44954</v>
      </c>
      <c r="B927" t="s">
        <v>107</v>
      </c>
      <c r="D927" s="1">
        <v>117120</v>
      </c>
    </row>
    <row r="928" spans="1:4" x14ac:dyDescent="0.25">
      <c r="A928" s="115">
        <v>44954</v>
      </c>
      <c r="B928" t="s">
        <v>107</v>
      </c>
      <c r="D928" s="1">
        <v>117120</v>
      </c>
    </row>
    <row r="929" spans="1:4" x14ac:dyDescent="0.25">
      <c r="A929" s="115">
        <v>44956</v>
      </c>
      <c r="B929" t="s">
        <v>701</v>
      </c>
      <c r="D929" s="1">
        <v>69120</v>
      </c>
    </row>
    <row r="930" spans="1:4" x14ac:dyDescent="0.25">
      <c r="A930" s="115">
        <v>44962</v>
      </c>
      <c r="B930" t="s">
        <v>702</v>
      </c>
      <c r="D930" s="1">
        <v>93696</v>
      </c>
    </row>
    <row r="931" spans="1:4" x14ac:dyDescent="0.25">
      <c r="A931" s="115">
        <v>44962</v>
      </c>
      <c r="B931" t="s">
        <v>702</v>
      </c>
      <c r="D931" s="1">
        <v>93696</v>
      </c>
    </row>
    <row r="932" spans="1:4" x14ac:dyDescent="0.25">
      <c r="A932" s="115">
        <v>44963</v>
      </c>
      <c r="B932" t="s">
        <v>702</v>
      </c>
      <c r="D932" s="1">
        <v>93696</v>
      </c>
    </row>
    <row r="933" spans="1:4" x14ac:dyDescent="0.25">
      <c r="A933" s="115">
        <v>44966</v>
      </c>
      <c r="B933" t="s">
        <v>702</v>
      </c>
      <c r="D933" s="1">
        <v>97600</v>
      </c>
    </row>
    <row r="934" spans="1:4" x14ac:dyDescent="0.25">
      <c r="A934" s="115">
        <v>44966</v>
      </c>
      <c r="B934" t="s">
        <v>702</v>
      </c>
      <c r="D934" s="1">
        <v>97600</v>
      </c>
    </row>
    <row r="935" spans="1:4" x14ac:dyDescent="0.25">
      <c r="A935" s="115">
        <v>44972</v>
      </c>
      <c r="B935" t="s">
        <v>702</v>
      </c>
      <c r="D935" s="1">
        <v>514547.19999999995</v>
      </c>
    </row>
    <row r="936" spans="1:4" x14ac:dyDescent="0.25">
      <c r="A936" s="115">
        <v>44977</v>
      </c>
      <c r="B936" t="s">
        <v>107</v>
      </c>
      <c r="D936" s="1">
        <v>117120</v>
      </c>
    </row>
    <row r="937" spans="1:4" x14ac:dyDescent="0.25">
      <c r="A937" s="115">
        <v>44977</v>
      </c>
      <c r="B937" t="s">
        <v>107</v>
      </c>
      <c r="D937" s="1">
        <v>107360</v>
      </c>
    </row>
    <row r="938" spans="1:4" x14ac:dyDescent="0.25">
      <c r="A938" s="115">
        <v>44979</v>
      </c>
      <c r="B938" t="s">
        <v>107</v>
      </c>
      <c r="D938" s="1">
        <v>119072</v>
      </c>
    </row>
    <row r="939" spans="1:4" x14ac:dyDescent="0.25">
      <c r="A939" s="115">
        <v>44979</v>
      </c>
      <c r="B939" t="s">
        <v>107</v>
      </c>
      <c r="D939" s="1">
        <v>121024</v>
      </c>
    </row>
    <row r="940" spans="1:4" x14ac:dyDescent="0.25">
      <c r="A940" s="115">
        <v>44979</v>
      </c>
      <c r="B940" t="s">
        <v>107</v>
      </c>
      <c r="D940" s="1">
        <v>121024</v>
      </c>
    </row>
    <row r="941" spans="1:4" x14ac:dyDescent="0.25">
      <c r="A941" s="115">
        <v>44985</v>
      </c>
      <c r="B941" t="s">
        <v>107</v>
      </c>
      <c r="D941" s="1">
        <v>117120</v>
      </c>
    </row>
    <row r="942" spans="1:4" x14ac:dyDescent="0.25">
      <c r="A942" s="115">
        <v>44985</v>
      </c>
      <c r="B942" t="s">
        <v>107</v>
      </c>
      <c r="D942" s="1">
        <v>117120</v>
      </c>
    </row>
    <row r="943" spans="1:4" x14ac:dyDescent="0.25">
      <c r="A943" s="115">
        <v>44988</v>
      </c>
      <c r="B943" t="s">
        <v>702</v>
      </c>
      <c r="D943" s="1">
        <v>117120</v>
      </c>
    </row>
    <row r="944" spans="1:4" x14ac:dyDescent="0.25">
      <c r="A944" s="115">
        <v>44988</v>
      </c>
      <c r="B944" t="s">
        <v>702</v>
      </c>
      <c r="D944" s="1">
        <v>117120</v>
      </c>
    </row>
    <row r="945" spans="1:4" x14ac:dyDescent="0.25">
      <c r="A945" s="115">
        <v>44988</v>
      </c>
      <c r="B945" t="s">
        <v>702</v>
      </c>
      <c r="D945" s="1">
        <v>117120</v>
      </c>
    </row>
    <row r="946" spans="1:4" x14ac:dyDescent="0.25">
      <c r="A946" s="115">
        <v>44989</v>
      </c>
      <c r="B946" t="s">
        <v>702</v>
      </c>
      <c r="D946" s="1">
        <v>242048</v>
      </c>
    </row>
    <row r="947" spans="1:4" x14ac:dyDescent="0.25">
      <c r="A947" s="115">
        <v>44994</v>
      </c>
      <c r="B947" t="s">
        <v>701</v>
      </c>
      <c r="D947" s="1">
        <v>97600</v>
      </c>
    </row>
    <row r="948" spans="1:4" x14ac:dyDescent="0.25">
      <c r="A948" s="115">
        <v>44994</v>
      </c>
      <c r="B948" t="s">
        <v>701</v>
      </c>
      <c r="D948" s="1">
        <v>97600</v>
      </c>
    </row>
    <row r="949" spans="1:4" x14ac:dyDescent="0.25">
      <c r="A949" s="115">
        <v>44995</v>
      </c>
      <c r="B949" t="s">
        <v>701</v>
      </c>
      <c r="D949" s="1">
        <v>39040</v>
      </c>
    </row>
    <row r="950" spans="1:4" x14ac:dyDescent="0.25">
      <c r="A950" s="115">
        <v>44995</v>
      </c>
      <c r="B950" t="s">
        <v>701</v>
      </c>
      <c r="D950" s="1">
        <v>39040</v>
      </c>
    </row>
    <row r="951" spans="1:4" x14ac:dyDescent="0.25">
      <c r="A951" s="115">
        <v>44995</v>
      </c>
      <c r="B951" t="s">
        <v>701</v>
      </c>
      <c r="D951" s="1">
        <v>97600</v>
      </c>
    </row>
    <row r="952" spans="1:4" x14ac:dyDescent="0.25">
      <c r="A952" s="115">
        <v>44995</v>
      </c>
      <c r="B952" t="s">
        <v>701</v>
      </c>
      <c r="D952" s="1">
        <v>97600</v>
      </c>
    </row>
    <row r="953" spans="1:4" x14ac:dyDescent="0.25">
      <c r="A953" s="115">
        <v>45013</v>
      </c>
      <c r="B953" t="s">
        <v>701</v>
      </c>
      <c r="D953" s="1">
        <v>75520</v>
      </c>
    </row>
    <row r="954" spans="1:4" x14ac:dyDescent="0.25">
      <c r="A954" s="115">
        <v>45013</v>
      </c>
      <c r="B954" t="s">
        <v>701</v>
      </c>
      <c r="D954" s="1">
        <v>113280</v>
      </c>
    </row>
    <row r="955" spans="1:4" x14ac:dyDescent="0.25">
      <c r="A955" s="115">
        <v>45013</v>
      </c>
      <c r="B955" t="s">
        <v>701</v>
      </c>
      <c r="D955" s="1">
        <v>75520</v>
      </c>
    </row>
    <row r="956" spans="1:4" x14ac:dyDescent="0.25">
      <c r="A956" s="115">
        <v>45014</v>
      </c>
      <c r="B956" t="s">
        <v>701</v>
      </c>
      <c r="D956" s="1">
        <v>94400</v>
      </c>
    </row>
    <row r="957" spans="1:4" x14ac:dyDescent="0.25">
      <c r="A957" s="115">
        <v>45014</v>
      </c>
      <c r="B957" t="s">
        <v>701</v>
      </c>
      <c r="D957" s="1">
        <v>94400</v>
      </c>
    </row>
    <row r="958" spans="1:4" x14ac:dyDescent="0.25">
      <c r="A958" s="115">
        <v>45015</v>
      </c>
      <c r="B958" t="s">
        <v>701</v>
      </c>
      <c r="D958" s="1">
        <v>113280</v>
      </c>
    </row>
    <row r="959" spans="1:4" x14ac:dyDescent="0.25">
      <c r="A959" s="115">
        <v>45026</v>
      </c>
      <c r="B959" t="s">
        <v>702</v>
      </c>
      <c r="D959" s="1">
        <v>113280</v>
      </c>
    </row>
    <row r="960" spans="1:4" x14ac:dyDescent="0.25">
      <c r="A960" s="115">
        <v>45026</v>
      </c>
      <c r="B960" t="s">
        <v>702</v>
      </c>
      <c r="D960" s="1">
        <v>113280</v>
      </c>
    </row>
    <row r="961" spans="1:4" x14ac:dyDescent="0.25">
      <c r="A961" s="115">
        <v>45026</v>
      </c>
      <c r="B961" t="s">
        <v>702</v>
      </c>
      <c r="D961" s="1">
        <v>113280</v>
      </c>
    </row>
    <row r="962" spans="1:4" x14ac:dyDescent="0.25">
      <c r="A962" s="115">
        <v>45026</v>
      </c>
      <c r="B962" t="s">
        <v>702</v>
      </c>
      <c r="D962" s="1">
        <v>113280</v>
      </c>
    </row>
    <row r="963" spans="1:4" x14ac:dyDescent="0.25">
      <c r="A963" s="115">
        <v>45033</v>
      </c>
      <c r="B963" t="s">
        <v>4</v>
      </c>
      <c r="D963" s="1">
        <v>113280</v>
      </c>
    </row>
    <row r="964" spans="1:4" x14ac:dyDescent="0.25">
      <c r="A964" s="115">
        <v>45033</v>
      </c>
      <c r="B964" t="s">
        <v>4</v>
      </c>
      <c r="D964" s="1">
        <v>94400</v>
      </c>
    </row>
    <row r="965" spans="1:4" x14ac:dyDescent="0.25">
      <c r="A965" s="115">
        <v>45034</v>
      </c>
      <c r="B965" t="s">
        <v>4</v>
      </c>
      <c r="D965" s="1">
        <v>94400</v>
      </c>
    </row>
    <row r="966" spans="1:4" x14ac:dyDescent="0.25">
      <c r="A966" s="115">
        <v>45038</v>
      </c>
      <c r="B966" t="s">
        <v>4</v>
      </c>
      <c r="D966" s="1">
        <v>92800</v>
      </c>
    </row>
    <row r="967" spans="1:4" x14ac:dyDescent="0.25">
      <c r="A967" s="115">
        <v>45039</v>
      </c>
      <c r="B967" t="s">
        <v>4</v>
      </c>
      <c r="D967" s="1">
        <v>92800</v>
      </c>
    </row>
    <row r="968" spans="1:4" x14ac:dyDescent="0.25">
      <c r="A968" s="115">
        <v>45039</v>
      </c>
      <c r="B968" t="s">
        <v>4</v>
      </c>
      <c r="D968" s="1">
        <v>92800</v>
      </c>
    </row>
    <row r="969" spans="1:4" x14ac:dyDescent="0.25">
      <c r="A969" s="115">
        <v>45039</v>
      </c>
      <c r="B969" t="s">
        <v>4</v>
      </c>
      <c r="D969" s="1">
        <v>92800</v>
      </c>
    </row>
    <row r="970" spans="1:4" x14ac:dyDescent="0.25">
      <c r="A970" s="115">
        <v>45040</v>
      </c>
      <c r="B970" t="s">
        <v>4</v>
      </c>
      <c r="D970" s="1">
        <v>92800</v>
      </c>
    </row>
    <row r="971" spans="1:4" x14ac:dyDescent="0.25">
      <c r="A971" s="115">
        <v>45040</v>
      </c>
      <c r="B971" t="s">
        <v>4</v>
      </c>
      <c r="D971" s="1">
        <v>92800</v>
      </c>
    </row>
    <row r="972" spans="1:4" x14ac:dyDescent="0.25">
      <c r="A972" s="115">
        <v>45041</v>
      </c>
      <c r="B972" t="s">
        <v>4</v>
      </c>
      <c r="D972" s="1">
        <v>92800</v>
      </c>
    </row>
    <row r="973" spans="1:4" x14ac:dyDescent="0.25">
      <c r="A973" s="115">
        <v>45042</v>
      </c>
      <c r="B973" t="s">
        <v>4</v>
      </c>
      <c r="D973" s="1">
        <v>92800</v>
      </c>
    </row>
    <row r="974" spans="1:4" x14ac:dyDescent="0.25">
      <c r="A974" s="115">
        <v>45042</v>
      </c>
      <c r="B974" t="s">
        <v>4</v>
      </c>
      <c r="D974" s="1">
        <v>92800</v>
      </c>
    </row>
    <row r="975" spans="1:4" x14ac:dyDescent="0.25">
      <c r="A975" s="115">
        <v>45042</v>
      </c>
      <c r="B975" t="s">
        <v>4</v>
      </c>
      <c r="D975" s="1">
        <v>92800</v>
      </c>
    </row>
    <row r="976" spans="1:4" x14ac:dyDescent="0.25">
      <c r="A976" s="115">
        <v>45043</v>
      </c>
      <c r="B976" t="s">
        <v>4</v>
      </c>
      <c r="D976" s="1">
        <v>92800</v>
      </c>
    </row>
    <row r="977" spans="1:4" x14ac:dyDescent="0.25">
      <c r="A977" s="115">
        <v>45043</v>
      </c>
      <c r="B977" t="s">
        <v>4</v>
      </c>
      <c r="D977" s="1">
        <v>74240</v>
      </c>
    </row>
    <row r="978" spans="1:4" x14ac:dyDescent="0.25">
      <c r="A978" s="115">
        <v>45043</v>
      </c>
      <c r="B978" t="s">
        <v>4</v>
      </c>
      <c r="D978" s="1">
        <v>18560</v>
      </c>
    </row>
    <row r="979" spans="1:4" x14ac:dyDescent="0.25">
      <c r="A979" s="115">
        <v>45048</v>
      </c>
      <c r="B979" t="s">
        <v>4</v>
      </c>
      <c r="D979" s="1">
        <v>74240</v>
      </c>
    </row>
    <row r="980" spans="1:4" x14ac:dyDescent="0.25">
      <c r="A980" s="115">
        <v>45048</v>
      </c>
      <c r="B980" t="s">
        <v>4</v>
      </c>
      <c r="D980" s="1">
        <v>37120</v>
      </c>
    </row>
    <row r="981" spans="1:4" x14ac:dyDescent="0.25">
      <c r="A981" s="115">
        <v>45048</v>
      </c>
      <c r="B981" t="s">
        <v>4</v>
      </c>
      <c r="D981" s="1">
        <v>74240</v>
      </c>
    </row>
    <row r="982" spans="1:4" x14ac:dyDescent="0.25">
      <c r="A982" s="115">
        <v>45048</v>
      </c>
      <c r="B982" t="s">
        <v>4</v>
      </c>
      <c r="D982" s="1">
        <v>37120</v>
      </c>
    </row>
    <row r="983" spans="1:4" x14ac:dyDescent="0.25">
      <c r="A983" s="115">
        <v>45048</v>
      </c>
      <c r="B983" t="s">
        <v>4</v>
      </c>
      <c r="D983" s="1">
        <v>74240</v>
      </c>
    </row>
    <row r="984" spans="1:4" x14ac:dyDescent="0.25">
      <c r="A984" s="115">
        <v>45048</v>
      </c>
      <c r="B984" t="s">
        <v>4</v>
      </c>
      <c r="D984" s="1">
        <v>37120</v>
      </c>
    </row>
    <row r="985" spans="1:4" x14ac:dyDescent="0.25">
      <c r="A985" s="115">
        <v>45050</v>
      </c>
      <c r="B985" t="s">
        <v>4</v>
      </c>
      <c r="D985" s="1">
        <v>74240</v>
      </c>
    </row>
    <row r="986" spans="1:4" x14ac:dyDescent="0.25">
      <c r="A986" s="115">
        <v>45050</v>
      </c>
      <c r="B986" t="s">
        <v>4</v>
      </c>
      <c r="D986" s="1">
        <v>44544</v>
      </c>
    </row>
    <row r="987" spans="1:4" x14ac:dyDescent="0.25">
      <c r="A987" s="115">
        <v>45050</v>
      </c>
      <c r="B987" t="s">
        <v>4</v>
      </c>
      <c r="D987" s="1">
        <v>74240</v>
      </c>
    </row>
    <row r="988" spans="1:4" x14ac:dyDescent="0.25">
      <c r="A988" s="115">
        <v>45050</v>
      </c>
      <c r="B988" t="s">
        <v>4</v>
      </c>
      <c r="D988" s="1">
        <v>44544</v>
      </c>
    </row>
    <row r="989" spans="1:4" x14ac:dyDescent="0.25">
      <c r="A989" s="115">
        <v>45051</v>
      </c>
      <c r="B989" t="s">
        <v>4</v>
      </c>
      <c r="D989" s="1">
        <v>87603.200000000012</v>
      </c>
    </row>
    <row r="990" spans="1:4" x14ac:dyDescent="0.25">
      <c r="A990" s="115">
        <v>45051</v>
      </c>
      <c r="B990" t="s">
        <v>4</v>
      </c>
      <c r="D990" s="1">
        <v>28953.599999999999</v>
      </c>
    </row>
    <row r="991" spans="1:4" x14ac:dyDescent="0.25">
      <c r="A991" s="115">
        <v>45056</v>
      </c>
      <c r="B991" t="s">
        <v>4</v>
      </c>
      <c r="D991" s="1">
        <v>111360</v>
      </c>
    </row>
    <row r="992" spans="1:4" x14ac:dyDescent="0.25">
      <c r="A992" s="115">
        <v>45056</v>
      </c>
      <c r="B992" t="s">
        <v>4</v>
      </c>
      <c r="D992" s="1">
        <v>111360</v>
      </c>
    </row>
    <row r="993" spans="1:4" x14ac:dyDescent="0.25">
      <c r="A993" s="115">
        <v>45056</v>
      </c>
      <c r="B993" t="s">
        <v>4</v>
      </c>
      <c r="D993" s="1">
        <v>111360</v>
      </c>
    </row>
    <row r="994" spans="1:4" x14ac:dyDescent="0.25">
      <c r="A994" s="115">
        <v>45056</v>
      </c>
      <c r="B994" t="s">
        <v>4</v>
      </c>
      <c r="D994" s="1">
        <v>92800</v>
      </c>
    </row>
    <row r="995" spans="1:4" x14ac:dyDescent="0.25">
      <c r="A995" s="115">
        <v>45058</v>
      </c>
      <c r="B995" t="s">
        <v>4</v>
      </c>
      <c r="D995" s="1">
        <v>92800</v>
      </c>
    </row>
    <row r="996" spans="1:4" x14ac:dyDescent="0.25">
      <c r="A996" s="115">
        <v>45058</v>
      </c>
      <c r="B996" t="s">
        <v>4</v>
      </c>
      <c r="D996" s="1">
        <v>74240</v>
      </c>
    </row>
    <row r="997" spans="1:4" x14ac:dyDescent="0.25">
      <c r="A997" s="115">
        <v>45060</v>
      </c>
      <c r="B997" t="s">
        <v>701</v>
      </c>
      <c r="D997" s="1">
        <v>92800</v>
      </c>
    </row>
    <row r="998" spans="1:4" x14ac:dyDescent="0.25">
      <c r="A998" s="115">
        <v>45062</v>
      </c>
      <c r="B998" t="s">
        <v>108</v>
      </c>
      <c r="D998" s="1">
        <v>18560</v>
      </c>
    </row>
    <row r="999" spans="1:4" x14ac:dyDescent="0.25">
      <c r="A999" s="115">
        <v>45062</v>
      </c>
      <c r="B999" t="s">
        <v>701</v>
      </c>
      <c r="D999" s="1">
        <v>74240</v>
      </c>
    </row>
    <row r="1000" spans="1:4" x14ac:dyDescent="0.25">
      <c r="A1000" s="115">
        <v>45062</v>
      </c>
      <c r="B1000" t="s">
        <v>701</v>
      </c>
      <c r="D1000" s="1">
        <v>92800</v>
      </c>
    </row>
    <row r="1001" spans="1:4" x14ac:dyDescent="0.25">
      <c r="A1001" s="115">
        <v>45062</v>
      </c>
      <c r="B1001" t="s">
        <v>701</v>
      </c>
      <c r="D1001" s="1">
        <v>92800</v>
      </c>
    </row>
    <row r="1002" spans="1:4" x14ac:dyDescent="0.25">
      <c r="A1002" s="115">
        <v>45063</v>
      </c>
      <c r="B1002" t="s">
        <v>701</v>
      </c>
      <c r="D1002" s="1">
        <v>92800</v>
      </c>
    </row>
    <row r="1003" spans="1:4" x14ac:dyDescent="0.25">
      <c r="A1003" s="115">
        <v>45065</v>
      </c>
      <c r="B1003" t="s">
        <v>701</v>
      </c>
      <c r="D1003" s="1">
        <v>111360</v>
      </c>
    </row>
    <row r="1004" spans="1:4" x14ac:dyDescent="0.25">
      <c r="A1004" s="115">
        <v>45065</v>
      </c>
      <c r="B1004" t="s">
        <v>701</v>
      </c>
      <c r="D1004" s="1">
        <v>111360</v>
      </c>
    </row>
    <row r="1005" spans="1:4" x14ac:dyDescent="0.25">
      <c r="A1005" s="115">
        <v>45065</v>
      </c>
      <c r="B1005" t="s">
        <v>701</v>
      </c>
      <c r="D1005" s="1">
        <v>111360</v>
      </c>
    </row>
    <row r="1006" spans="1:4" x14ac:dyDescent="0.25">
      <c r="A1006" s="115">
        <v>45065</v>
      </c>
      <c r="B1006" t="s">
        <v>701</v>
      </c>
      <c r="D1006" s="1">
        <v>148480</v>
      </c>
    </row>
    <row r="1007" spans="1:4" x14ac:dyDescent="0.25">
      <c r="A1007" s="115">
        <v>45066</v>
      </c>
      <c r="B1007" t="s">
        <v>701</v>
      </c>
      <c r="D1007" s="1">
        <v>37120</v>
      </c>
    </row>
    <row r="1008" spans="1:4" x14ac:dyDescent="0.25">
      <c r="A1008" s="115">
        <v>45066</v>
      </c>
      <c r="B1008" t="s">
        <v>701</v>
      </c>
      <c r="D1008" s="1">
        <v>74240</v>
      </c>
    </row>
    <row r="1009" spans="1:4" x14ac:dyDescent="0.25">
      <c r="A1009" s="115">
        <v>45066</v>
      </c>
      <c r="B1009" t="s">
        <v>701</v>
      </c>
      <c r="D1009" s="1">
        <v>74240</v>
      </c>
    </row>
    <row r="1010" spans="1:4" x14ac:dyDescent="0.25">
      <c r="A1010" s="115">
        <v>45070</v>
      </c>
      <c r="B1010" t="s">
        <v>701</v>
      </c>
      <c r="D1010" s="1">
        <v>74240</v>
      </c>
    </row>
    <row r="1011" spans="1:4" x14ac:dyDescent="0.25">
      <c r="A1011" s="115">
        <v>45071</v>
      </c>
      <c r="B1011" t="s">
        <v>701</v>
      </c>
      <c r="D1011" s="1">
        <v>111360</v>
      </c>
    </row>
    <row r="1012" spans="1:4" x14ac:dyDescent="0.25">
      <c r="A1012" s="115">
        <v>45071</v>
      </c>
      <c r="B1012" t="s">
        <v>701</v>
      </c>
      <c r="D1012" s="1">
        <v>74240</v>
      </c>
    </row>
    <row r="1013" spans="1:4" x14ac:dyDescent="0.25">
      <c r="A1013" s="115">
        <v>45071</v>
      </c>
      <c r="B1013" t="s">
        <v>701</v>
      </c>
      <c r="D1013" s="1">
        <v>111360</v>
      </c>
    </row>
    <row r="1014" spans="1:4" x14ac:dyDescent="0.25">
      <c r="A1014" s="115">
        <v>45071</v>
      </c>
      <c r="B1014" t="s">
        <v>701</v>
      </c>
      <c r="D1014" s="1">
        <v>74240</v>
      </c>
    </row>
    <row r="1015" spans="1:4" x14ac:dyDescent="0.25">
      <c r="A1015" s="115">
        <v>45075</v>
      </c>
      <c r="B1015" t="s">
        <v>701</v>
      </c>
      <c r="D1015" s="1">
        <v>92800</v>
      </c>
    </row>
    <row r="1016" spans="1:4" x14ac:dyDescent="0.25">
      <c r="A1016" s="115">
        <v>45075</v>
      </c>
      <c r="B1016" t="s">
        <v>701</v>
      </c>
      <c r="D1016" s="1">
        <v>74240</v>
      </c>
    </row>
    <row r="1017" spans="1:4" x14ac:dyDescent="0.25">
      <c r="A1017" s="115">
        <v>45075</v>
      </c>
      <c r="B1017" t="s">
        <v>701</v>
      </c>
      <c r="D1017" s="1">
        <v>92800</v>
      </c>
    </row>
    <row r="1018" spans="1:4" x14ac:dyDescent="0.25">
      <c r="A1018" s="115">
        <v>45075</v>
      </c>
      <c r="B1018" t="s">
        <v>701</v>
      </c>
      <c r="D1018" s="1">
        <v>111360</v>
      </c>
    </row>
    <row r="1019" spans="1:4" x14ac:dyDescent="0.25">
      <c r="A1019" s="115">
        <v>45078</v>
      </c>
      <c r="B1019" t="s">
        <v>4</v>
      </c>
      <c r="D1019" s="1">
        <v>91200</v>
      </c>
    </row>
    <row r="1020" spans="1:4" x14ac:dyDescent="0.25">
      <c r="A1020" s="115">
        <v>45078</v>
      </c>
      <c r="B1020" t="s">
        <v>4</v>
      </c>
      <c r="D1020" s="1">
        <v>91200</v>
      </c>
    </row>
    <row r="1021" spans="1:4" x14ac:dyDescent="0.25">
      <c r="A1021" s="115">
        <v>45079</v>
      </c>
      <c r="B1021" t="s">
        <v>4</v>
      </c>
      <c r="D1021" s="1">
        <v>91200</v>
      </c>
    </row>
    <row r="1022" spans="1:4" x14ac:dyDescent="0.25">
      <c r="A1022" s="115">
        <v>45079</v>
      </c>
      <c r="B1022" t="s">
        <v>4</v>
      </c>
      <c r="D1022" s="1">
        <v>91200</v>
      </c>
    </row>
    <row r="1023" spans="1:4" x14ac:dyDescent="0.25">
      <c r="A1023" s="115">
        <v>45080</v>
      </c>
      <c r="B1023" t="s">
        <v>701</v>
      </c>
      <c r="D1023" s="1">
        <v>92800</v>
      </c>
    </row>
    <row r="1024" spans="1:4" x14ac:dyDescent="0.25">
      <c r="A1024" s="115">
        <v>45080</v>
      </c>
      <c r="B1024" t="s">
        <v>701</v>
      </c>
      <c r="D1024" s="1">
        <v>111360</v>
      </c>
    </row>
    <row r="1025" spans="1:4" x14ac:dyDescent="0.25">
      <c r="A1025" s="115">
        <v>45081</v>
      </c>
      <c r="B1025" t="s">
        <v>701</v>
      </c>
      <c r="D1025" s="1">
        <v>92800</v>
      </c>
    </row>
    <row r="1026" spans="1:4" x14ac:dyDescent="0.25">
      <c r="A1026" s="115">
        <v>45081</v>
      </c>
      <c r="B1026" t="s">
        <v>701</v>
      </c>
      <c r="D1026" s="1">
        <v>111360</v>
      </c>
    </row>
    <row r="1027" spans="1:4" x14ac:dyDescent="0.25">
      <c r="A1027" s="115">
        <v>45087</v>
      </c>
      <c r="B1027" t="s">
        <v>4</v>
      </c>
      <c r="D1027" s="1">
        <v>91200</v>
      </c>
    </row>
    <row r="1028" spans="1:4" x14ac:dyDescent="0.25">
      <c r="A1028" s="115">
        <v>45087</v>
      </c>
      <c r="B1028" t="s">
        <v>4</v>
      </c>
      <c r="D1028" s="1">
        <v>91200</v>
      </c>
    </row>
    <row r="1029" spans="1:4" x14ac:dyDescent="0.25">
      <c r="A1029" s="115">
        <v>45087</v>
      </c>
      <c r="B1029" t="s">
        <v>4</v>
      </c>
      <c r="D1029" s="1">
        <v>91200</v>
      </c>
    </row>
    <row r="1030" spans="1:4" x14ac:dyDescent="0.25">
      <c r="A1030" s="115">
        <v>45088</v>
      </c>
      <c r="B1030" t="s">
        <v>4</v>
      </c>
      <c r="D1030" s="1">
        <v>91200</v>
      </c>
    </row>
    <row r="1031" spans="1:4" x14ac:dyDescent="0.25">
      <c r="A1031" s="115">
        <v>45092</v>
      </c>
      <c r="B1031" t="s">
        <v>4</v>
      </c>
      <c r="D1031" s="1">
        <v>93440</v>
      </c>
    </row>
    <row r="1032" spans="1:4" x14ac:dyDescent="0.25">
      <c r="A1032" s="115">
        <v>45092</v>
      </c>
      <c r="B1032" t="s">
        <v>4</v>
      </c>
      <c r="D1032" s="1">
        <v>93440</v>
      </c>
    </row>
    <row r="1033" spans="1:4" x14ac:dyDescent="0.25">
      <c r="A1033" s="115">
        <v>45092</v>
      </c>
      <c r="B1033" t="s">
        <v>701</v>
      </c>
      <c r="D1033" s="1">
        <v>37120</v>
      </c>
    </row>
    <row r="1034" spans="1:4" x14ac:dyDescent="0.25">
      <c r="A1034" s="115">
        <v>45095</v>
      </c>
      <c r="B1034" t="s">
        <v>701</v>
      </c>
      <c r="D1034" s="1">
        <v>112128</v>
      </c>
    </row>
    <row r="1035" spans="1:4" x14ac:dyDescent="0.25">
      <c r="A1035" s="115">
        <v>45095</v>
      </c>
      <c r="B1035" t="s">
        <v>701</v>
      </c>
      <c r="D1035" s="1">
        <v>93440</v>
      </c>
    </row>
    <row r="1036" spans="1:4" x14ac:dyDescent="0.25">
      <c r="A1036" s="115">
        <v>45096</v>
      </c>
      <c r="B1036" t="s">
        <v>701</v>
      </c>
      <c r="D1036" s="1">
        <v>93440</v>
      </c>
    </row>
    <row r="1037" spans="1:4" x14ac:dyDescent="0.25">
      <c r="A1037" s="115">
        <v>45096</v>
      </c>
      <c r="B1037" t="s">
        <v>701</v>
      </c>
      <c r="D1037" s="1">
        <v>74752</v>
      </c>
    </row>
    <row r="1038" spans="1:4" x14ac:dyDescent="0.25">
      <c r="A1038" s="115">
        <v>45099</v>
      </c>
      <c r="B1038" t="s">
        <v>701</v>
      </c>
      <c r="D1038" s="1">
        <v>149504</v>
      </c>
    </row>
    <row r="1039" spans="1:4" x14ac:dyDescent="0.25">
      <c r="A1039" s="115">
        <v>45100</v>
      </c>
      <c r="B1039" t="s">
        <v>701</v>
      </c>
      <c r="D1039" s="1">
        <v>93440</v>
      </c>
    </row>
    <row r="1040" spans="1:4" x14ac:dyDescent="0.25">
      <c r="A1040" s="115">
        <v>45100</v>
      </c>
      <c r="B1040" t="s">
        <v>701</v>
      </c>
      <c r="D1040" s="1">
        <v>93440</v>
      </c>
    </row>
    <row r="1041" spans="1:4" x14ac:dyDescent="0.25">
      <c r="A1041" s="115">
        <v>45101</v>
      </c>
      <c r="B1041" t="s">
        <v>701</v>
      </c>
      <c r="D1041" s="1">
        <v>37376</v>
      </c>
    </row>
    <row r="1042" spans="1:4" x14ac:dyDescent="0.25">
      <c r="A1042" s="115">
        <v>45111</v>
      </c>
      <c r="B1042" t="s">
        <v>108</v>
      </c>
      <c r="D1042" s="1">
        <v>92800</v>
      </c>
    </row>
    <row r="1043" spans="1:4" x14ac:dyDescent="0.25">
      <c r="A1043" s="115">
        <v>45111</v>
      </c>
      <c r="B1043" t="s">
        <v>108</v>
      </c>
      <c r="D1043" s="1">
        <v>92800</v>
      </c>
    </row>
    <row r="1044" spans="1:4" x14ac:dyDescent="0.25">
      <c r="A1044" s="115">
        <v>45111</v>
      </c>
      <c r="B1044" t="s">
        <v>108</v>
      </c>
      <c r="D1044" s="1">
        <v>92800</v>
      </c>
    </row>
    <row r="1045" spans="1:4" x14ac:dyDescent="0.25">
      <c r="A1045" s="115">
        <v>45114</v>
      </c>
      <c r="B1045" t="s">
        <v>701</v>
      </c>
      <c r="D1045" s="1">
        <v>111360</v>
      </c>
    </row>
    <row r="1046" spans="1:4" x14ac:dyDescent="0.25">
      <c r="A1046" s="115">
        <v>45114</v>
      </c>
      <c r="B1046" t="s">
        <v>701</v>
      </c>
      <c r="D1046" s="1">
        <v>74240</v>
      </c>
    </row>
    <row r="1047" spans="1:4" x14ac:dyDescent="0.25">
      <c r="A1047" s="115">
        <v>45114</v>
      </c>
      <c r="B1047" t="s">
        <v>701</v>
      </c>
      <c r="D1047" s="1">
        <v>148480</v>
      </c>
    </row>
    <row r="1048" spans="1:4" x14ac:dyDescent="0.25">
      <c r="A1048" s="115">
        <v>45114</v>
      </c>
      <c r="B1048" t="s">
        <v>701</v>
      </c>
      <c r="D1048" s="1">
        <v>92800</v>
      </c>
    </row>
    <row r="1049" spans="1:4" x14ac:dyDescent="0.25">
      <c r="A1049" s="115">
        <v>45114</v>
      </c>
      <c r="B1049" t="s">
        <v>701</v>
      </c>
      <c r="D1049" s="1">
        <v>92800</v>
      </c>
    </row>
    <row r="1050" spans="1:4" x14ac:dyDescent="0.25">
      <c r="A1050" s="115">
        <v>45115</v>
      </c>
      <c r="B1050" t="s">
        <v>701</v>
      </c>
      <c r="D1050" s="1">
        <v>92800</v>
      </c>
    </row>
    <row r="1051" spans="1:4" x14ac:dyDescent="0.25">
      <c r="A1051" s="115">
        <v>45122</v>
      </c>
      <c r="B1051" t="s">
        <v>701</v>
      </c>
      <c r="D1051" s="1">
        <v>18560</v>
      </c>
    </row>
    <row r="1052" spans="1:4" x14ac:dyDescent="0.25">
      <c r="A1052" s="115">
        <v>45124</v>
      </c>
      <c r="B1052" t="s">
        <v>701</v>
      </c>
      <c r="D1052" s="1">
        <v>91840</v>
      </c>
    </row>
    <row r="1053" spans="1:4" x14ac:dyDescent="0.25">
      <c r="A1053" s="115">
        <v>45124</v>
      </c>
      <c r="B1053" t="s">
        <v>701</v>
      </c>
      <c r="D1053" s="1">
        <v>91840</v>
      </c>
    </row>
    <row r="1054" spans="1:4" x14ac:dyDescent="0.25">
      <c r="A1054" s="115">
        <v>45124</v>
      </c>
      <c r="B1054" t="s">
        <v>701</v>
      </c>
      <c r="D1054" s="1">
        <v>91840</v>
      </c>
    </row>
    <row r="1055" spans="1:4" x14ac:dyDescent="0.25">
      <c r="A1055" s="115">
        <v>45124</v>
      </c>
      <c r="B1055" t="s">
        <v>701</v>
      </c>
      <c r="D1055" s="1">
        <v>91840</v>
      </c>
    </row>
    <row r="1056" spans="1:4" x14ac:dyDescent="0.25">
      <c r="A1056" s="115">
        <v>45124</v>
      </c>
      <c r="B1056" t="s">
        <v>701</v>
      </c>
      <c r="D1056" s="1">
        <v>91840</v>
      </c>
    </row>
    <row r="1057" spans="1:4" x14ac:dyDescent="0.25">
      <c r="A1057" s="115">
        <v>45124</v>
      </c>
      <c r="B1057" t="s">
        <v>701</v>
      </c>
      <c r="D1057" s="1">
        <v>91840</v>
      </c>
    </row>
    <row r="1058" spans="1:4" x14ac:dyDescent="0.25">
      <c r="A1058" s="115">
        <v>45126</v>
      </c>
      <c r="B1058" t="s">
        <v>701</v>
      </c>
      <c r="D1058" s="1">
        <v>84800</v>
      </c>
    </row>
    <row r="1059" spans="1:4" x14ac:dyDescent="0.25">
      <c r="A1059" s="115">
        <v>45131</v>
      </c>
      <c r="B1059" t="s">
        <v>4</v>
      </c>
      <c r="D1059" s="1">
        <v>110208</v>
      </c>
    </row>
    <row r="1060" spans="1:4" x14ac:dyDescent="0.25">
      <c r="A1060" s="115">
        <v>45131</v>
      </c>
      <c r="B1060" t="s">
        <v>4</v>
      </c>
      <c r="D1060" s="1">
        <v>110208</v>
      </c>
    </row>
    <row r="1061" spans="1:4" x14ac:dyDescent="0.25">
      <c r="A1061" s="115">
        <v>45131</v>
      </c>
      <c r="B1061" t="s">
        <v>4</v>
      </c>
      <c r="D1061" s="1">
        <v>110208</v>
      </c>
    </row>
    <row r="1062" spans="1:4" x14ac:dyDescent="0.25">
      <c r="A1062" s="115">
        <v>45131</v>
      </c>
      <c r="B1062" t="s">
        <v>4</v>
      </c>
      <c r="D1062" s="1">
        <v>110208</v>
      </c>
    </row>
    <row r="1063" spans="1:4" x14ac:dyDescent="0.25">
      <c r="A1063" s="115">
        <v>45135</v>
      </c>
      <c r="B1063" t="s">
        <v>4</v>
      </c>
      <c r="D1063" s="1">
        <v>73472</v>
      </c>
    </row>
    <row r="1064" spans="1:4" x14ac:dyDescent="0.25">
      <c r="A1064" s="115">
        <v>45135</v>
      </c>
      <c r="B1064" t="s">
        <v>4</v>
      </c>
      <c r="D1064" s="1">
        <v>110208</v>
      </c>
    </row>
    <row r="1065" spans="1:4" x14ac:dyDescent="0.25">
      <c r="A1065" s="115">
        <v>45140</v>
      </c>
      <c r="B1065" t="s">
        <v>701</v>
      </c>
      <c r="D1065" s="1">
        <v>91840</v>
      </c>
    </row>
    <row r="1066" spans="1:4" x14ac:dyDescent="0.25">
      <c r="A1066" s="115">
        <v>45140</v>
      </c>
      <c r="B1066" t="s">
        <v>701</v>
      </c>
      <c r="D1066" s="1">
        <v>91840</v>
      </c>
    </row>
    <row r="1067" spans="1:4" x14ac:dyDescent="0.25">
      <c r="A1067" s="115">
        <v>45142</v>
      </c>
      <c r="B1067" t="s">
        <v>701</v>
      </c>
      <c r="D1067" s="1">
        <v>91840</v>
      </c>
    </row>
    <row r="1068" spans="1:4" x14ac:dyDescent="0.25">
      <c r="A1068" s="115">
        <v>45142</v>
      </c>
      <c r="B1068" t="s">
        <v>701</v>
      </c>
      <c r="D1068" s="1">
        <v>91840</v>
      </c>
    </row>
    <row r="1069" spans="1:4" x14ac:dyDescent="0.25">
      <c r="A1069" s="115">
        <v>45143</v>
      </c>
      <c r="B1069" t="s">
        <v>701</v>
      </c>
      <c r="D1069" s="1">
        <v>73472</v>
      </c>
    </row>
    <row r="1070" spans="1:4" x14ac:dyDescent="0.25">
      <c r="A1070" s="115">
        <v>45143</v>
      </c>
      <c r="B1070" t="s">
        <v>701</v>
      </c>
      <c r="D1070" s="1">
        <v>110208</v>
      </c>
    </row>
    <row r="1071" spans="1:4" x14ac:dyDescent="0.25">
      <c r="A1071" s="115">
        <v>45143</v>
      </c>
      <c r="B1071" t="s">
        <v>701</v>
      </c>
      <c r="D1071" s="1">
        <v>73472</v>
      </c>
    </row>
    <row r="1072" spans="1:4" x14ac:dyDescent="0.25">
      <c r="A1072" s="115">
        <v>45145</v>
      </c>
      <c r="B1072" t="s">
        <v>4</v>
      </c>
      <c r="D1072" s="1">
        <v>113280</v>
      </c>
    </row>
    <row r="1073" spans="1:4" x14ac:dyDescent="0.25">
      <c r="A1073" s="115">
        <v>45145</v>
      </c>
      <c r="B1073" t="s">
        <v>4</v>
      </c>
      <c r="D1073" s="1">
        <v>94400</v>
      </c>
    </row>
    <row r="1074" spans="1:4" x14ac:dyDescent="0.25">
      <c r="A1074" s="115">
        <v>45145</v>
      </c>
      <c r="B1074" t="s">
        <v>4</v>
      </c>
      <c r="D1074" s="1">
        <v>94400</v>
      </c>
    </row>
    <row r="1075" spans="1:4" x14ac:dyDescent="0.25">
      <c r="A1075" s="115">
        <v>45149</v>
      </c>
      <c r="B1075" t="s">
        <v>108</v>
      </c>
      <c r="D1075" s="1">
        <v>112128</v>
      </c>
    </row>
    <row r="1076" spans="1:4" x14ac:dyDescent="0.25">
      <c r="A1076" s="115">
        <v>45152</v>
      </c>
      <c r="B1076" t="s">
        <v>4</v>
      </c>
      <c r="D1076" s="1">
        <v>112512</v>
      </c>
    </row>
    <row r="1077" spans="1:4" x14ac:dyDescent="0.25">
      <c r="A1077" s="115">
        <v>45152</v>
      </c>
      <c r="B1077" t="s">
        <v>4</v>
      </c>
      <c r="D1077" s="1">
        <v>112512</v>
      </c>
    </row>
    <row r="1078" spans="1:4" x14ac:dyDescent="0.25">
      <c r="A1078" s="115">
        <v>45152</v>
      </c>
      <c r="B1078" t="s">
        <v>4</v>
      </c>
      <c r="D1078" s="1">
        <v>112512</v>
      </c>
    </row>
    <row r="1079" spans="1:4" x14ac:dyDescent="0.25">
      <c r="A1079" s="115">
        <v>45152</v>
      </c>
      <c r="B1079" t="s">
        <v>4</v>
      </c>
      <c r="D1079" s="1">
        <v>112512</v>
      </c>
    </row>
    <row r="1080" spans="1:4" x14ac:dyDescent="0.25">
      <c r="A1080" s="115">
        <v>45155</v>
      </c>
      <c r="B1080" t="s">
        <v>108</v>
      </c>
      <c r="D1080" s="1">
        <v>93440</v>
      </c>
    </row>
    <row r="1081" spans="1:4" x14ac:dyDescent="0.25">
      <c r="A1081" s="115">
        <v>45155</v>
      </c>
      <c r="B1081" t="s">
        <v>108</v>
      </c>
      <c r="D1081" s="1">
        <v>93440</v>
      </c>
    </row>
    <row r="1082" spans="1:4" x14ac:dyDescent="0.25">
      <c r="A1082" s="115">
        <v>45158</v>
      </c>
      <c r="B1082" t="s">
        <v>108</v>
      </c>
      <c r="D1082" s="1">
        <v>89702.399999999994</v>
      </c>
    </row>
    <row r="1083" spans="1:4" x14ac:dyDescent="0.25">
      <c r="A1083" s="115">
        <v>45158</v>
      </c>
      <c r="B1083" t="s">
        <v>108</v>
      </c>
      <c r="D1083" s="1">
        <v>74752</v>
      </c>
    </row>
    <row r="1084" spans="1:4" x14ac:dyDescent="0.25">
      <c r="A1084" s="115">
        <v>45159</v>
      </c>
      <c r="B1084" t="s">
        <v>108</v>
      </c>
      <c r="D1084" s="1">
        <v>134553.60000000001</v>
      </c>
    </row>
    <row r="1085" spans="1:4" x14ac:dyDescent="0.25">
      <c r="A1085" s="115">
        <v>45159</v>
      </c>
      <c r="B1085" t="s">
        <v>108</v>
      </c>
      <c r="D1085" s="1">
        <v>112128</v>
      </c>
    </row>
    <row r="1086" spans="1:4" x14ac:dyDescent="0.25">
      <c r="A1086" s="115">
        <v>45159</v>
      </c>
      <c r="B1086" t="s">
        <v>4</v>
      </c>
      <c r="D1086" s="1">
        <v>91520</v>
      </c>
    </row>
    <row r="1087" spans="1:4" x14ac:dyDescent="0.25">
      <c r="A1087" s="115">
        <v>45162</v>
      </c>
      <c r="B1087" t="s">
        <v>108</v>
      </c>
      <c r="D1087" s="1">
        <v>149504</v>
      </c>
    </row>
    <row r="1088" spans="1:4" x14ac:dyDescent="0.25">
      <c r="A1088" s="115">
        <v>45162</v>
      </c>
      <c r="B1088" t="s">
        <v>108</v>
      </c>
      <c r="D1088" s="1">
        <v>93440</v>
      </c>
    </row>
    <row r="1089" spans="1:4" x14ac:dyDescent="0.25">
      <c r="A1089" s="115">
        <v>45162</v>
      </c>
      <c r="B1089" t="s">
        <v>108</v>
      </c>
      <c r="D1089" s="1">
        <v>93440</v>
      </c>
    </row>
    <row r="1090" spans="1:4" x14ac:dyDescent="0.25">
      <c r="A1090" s="115">
        <v>45163</v>
      </c>
      <c r="B1090" t="s">
        <v>4</v>
      </c>
      <c r="D1090" s="1">
        <v>84800</v>
      </c>
    </row>
    <row r="1091" spans="1:4" x14ac:dyDescent="0.25">
      <c r="A1091" s="115">
        <v>45163</v>
      </c>
      <c r="B1091" t="s">
        <v>108</v>
      </c>
      <c r="D1091" s="1">
        <v>149504</v>
      </c>
    </row>
    <row r="1092" spans="1:4" x14ac:dyDescent="0.25">
      <c r="A1092" s="115">
        <v>45166</v>
      </c>
      <c r="B1092" t="s">
        <v>108</v>
      </c>
      <c r="D1092" s="1">
        <v>75264</v>
      </c>
    </row>
    <row r="1093" spans="1:4" x14ac:dyDescent="0.25">
      <c r="A1093" s="115">
        <v>45166</v>
      </c>
      <c r="B1093" t="s">
        <v>701</v>
      </c>
      <c r="D1093" s="1">
        <v>94080</v>
      </c>
    </row>
    <row r="1094" spans="1:4" x14ac:dyDescent="0.25">
      <c r="A1094" s="115">
        <v>45166</v>
      </c>
      <c r="B1094" t="s">
        <v>701</v>
      </c>
      <c r="D1094" s="1">
        <v>94080</v>
      </c>
    </row>
    <row r="1095" spans="1:4" x14ac:dyDescent="0.25">
      <c r="A1095" s="115">
        <v>45166</v>
      </c>
      <c r="B1095" t="s">
        <v>108</v>
      </c>
      <c r="D1095" s="1">
        <v>74752</v>
      </c>
    </row>
    <row r="1096" spans="1:4" x14ac:dyDescent="0.25">
      <c r="A1096" s="115">
        <v>45166</v>
      </c>
      <c r="B1096" t="s">
        <v>108</v>
      </c>
      <c r="D1096" s="1">
        <v>93440</v>
      </c>
    </row>
    <row r="1097" spans="1:4" x14ac:dyDescent="0.25">
      <c r="A1097" s="115">
        <v>45166</v>
      </c>
      <c r="B1097" t="s">
        <v>108</v>
      </c>
      <c r="D1097" s="1">
        <v>93440</v>
      </c>
    </row>
    <row r="1098" spans="1:4" x14ac:dyDescent="0.25">
      <c r="A1098" s="115">
        <v>45166</v>
      </c>
      <c r="B1098" t="s">
        <v>108</v>
      </c>
      <c r="D1098" s="1">
        <v>149504</v>
      </c>
    </row>
    <row r="1099" spans="1:4" x14ac:dyDescent="0.25">
      <c r="A1099" s="113">
        <v>44634</v>
      </c>
      <c r="B1099" t="s">
        <v>5</v>
      </c>
      <c r="D1099" s="1">
        <v>86041.200000000012</v>
      </c>
    </row>
    <row r="1100" spans="1:4" x14ac:dyDescent="0.25">
      <c r="A1100" s="115">
        <v>44651</v>
      </c>
      <c r="B1100" t="s">
        <v>5</v>
      </c>
      <c r="D1100" s="1">
        <v>80871</v>
      </c>
    </row>
    <row r="1101" spans="1:4" x14ac:dyDescent="0.25">
      <c r="A1101" s="115">
        <v>44651</v>
      </c>
      <c r="B1101" t="s">
        <v>676</v>
      </c>
      <c r="D1101" s="1">
        <v>97276.200000000012</v>
      </c>
    </row>
    <row r="1102" spans="1:4" x14ac:dyDescent="0.25">
      <c r="A1102" s="115">
        <v>44651</v>
      </c>
      <c r="B1102" t="s">
        <v>676</v>
      </c>
      <c r="D1102" s="1">
        <v>97665.760000000009</v>
      </c>
    </row>
    <row r="1103" spans="1:4" x14ac:dyDescent="0.25">
      <c r="A1103" s="115">
        <v>44651</v>
      </c>
      <c r="B1103" t="s">
        <v>676</v>
      </c>
      <c r="D1103" s="1">
        <v>96387.9</v>
      </c>
    </row>
    <row r="1104" spans="1:4" x14ac:dyDescent="0.25">
      <c r="A1104" s="115">
        <v>44651</v>
      </c>
      <c r="B1104" t="s">
        <v>676</v>
      </c>
      <c r="D1104" s="1">
        <v>16915.5</v>
      </c>
    </row>
    <row r="1105" spans="1:4" x14ac:dyDescent="0.25">
      <c r="A1105" s="115">
        <v>44666</v>
      </c>
      <c r="B1105" t="s">
        <v>676</v>
      </c>
      <c r="D1105" s="1">
        <v>8769.5999999999985</v>
      </c>
    </row>
    <row r="1106" spans="1:4" x14ac:dyDescent="0.25">
      <c r="A1106" s="115">
        <v>44681</v>
      </c>
      <c r="B1106" t="s">
        <v>5</v>
      </c>
      <c r="D1106" s="1">
        <v>59089.8</v>
      </c>
    </row>
    <row r="1107" spans="1:4" x14ac:dyDescent="0.25">
      <c r="A1107" s="115">
        <v>44692</v>
      </c>
      <c r="B1107" t="s">
        <v>57</v>
      </c>
      <c r="D1107" s="1">
        <v>3937.5</v>
      </c>
    </row>
    <row r="1108" spans="1:4" x14ac:dyDescent="0.25">
      <c r="A1108" s="115">
        <v>44713</v>
      </c>
      <c r="B1108" t="s">
        <v>703</v>
      </c>
      <c r="D1108" s="1">
        <v>23626</v>
      </c>
    </row>
    <row r="1109" spans="1:4" x14ac:dyDescent="0.25">
      <c r="A1109" s="115">
        <v>44742</v>
      </c>
      <c r="B1109" t="s">
        <v>50</v>
      </c>
      <c r="D1109" s="1">
        <v>28350</v>
      </c>
    </row>
    <row r="1110" spans="1:4" x14ac:dyDescent="0.25">
      <c r="A1110" s="115">
        <v>44757</v>
      </c>
      <c r="B1110" t="s">
        <v>5</v>
      </c>
      <c r="D1110" s="1">
        <v>16783.2</v>
      </c>
    </row>
    <row r="1111" spans="1:4" x14ac:dyDescent="0.25">
      <c r="A1111" s="115">
        <v>44767</v>
      </c>
      <c r="B1111" t="s">
        <v>58</v>
      </c>
      <c r="D1111" s="1">
        <v>31185</v>
      </c>
    </row>
    <row r="1112" spans="1:4" x14ac:dyDescent="0.25">
      <c r="A1112" s="115">
        <v>44773</v>
      </c>
      <c r="B1112" t="s">
        <v>676</v>
      </c>
      <c r="D1112" s="1">
        <v>25458.300000000003</v>
      </c>
    </row>
    <row r="1113" spans="1:4" x14ac:dyDescent="0.25">
      <c r="A1113" s="115">
        <v>44788</v>
      </c>
      <c r="B1113" t="s">
        <v>676</v>
      </c>
      <c r="D1113" s="1">
        <v>74736.899999999994</v>
      </c>
    </row>
    <row r="1114" spans="1:4" x14ac:dyDescent="0.25">
      <c r="A1114" s="115">
        <v>44788</v>
      </c>
      <c r="B1114" t="s">
        <v>5</v>
      </c>
      <c r="D1114" s="1">
        <v>42714</v>
      </c>
    </row>
    <row r="1115" spans="1:4" x14ac:dyDescent="0.25">
      <c r="A1115" s="115">
        <v>44814</v>
      </c>
      <c r="B1115" t="s">
        <v>58</v>
      </c>
      <c r="D1115" s="1">
        <v>33075</v>
      </c>
    </row>
    <row r="1116" spans="1:4" x14ac:dyDescent="0.25">
      <c r="A1116" s="115">
        <v>44834</v>
      </c>
      <c r="B1116" t="s">
        <v>5</v>
      </c>
      <c r="D1116" s="1">
        <v>67586.399999999994</v>
      </c>
    </row>
    <row r="1117" spans="1:4" x14ac:dyDescent="0.25">
      <c r="A1117" s="115">
        <v>44863</v>
      </c>
      <c r="B1117" t="s">
        <v>109</v>
      </c>
      <c r="D1117" s="1">
        <v>113999.99999999999</v>
      </c>
    </row>
    <row r="1118" spans="1:4" x14ac:dyDescent="0.25">
      <c r="A1118" s="115">
        <v>44864</v>
      </c>
      <c r="B1118" t="s">
        <v>51</v>
      </c>
      <c r="D1118" s="1">
        <v>80356.5</v>
      </c>
    </row>
    <row r="1119" spans="1:4" x14ac:dyDescent="0.25">
      <c r="A1119" s="115">
        <v>44865</v>
      </c>
      <c r="B1119" t="s">
        <v>51</v>
      </c>
      <c r="D1119" s="1">
        <v>63472.5</v>
      </c>
    </row>
    <row r="1120" spans="1:4" x14ac:dyDescent="0.25">
      <c r="A1120" s="115">
        <v>44865</v>
      </c>
      <c r="B1120" t="s">
        <v>51</v>
      </c>
      <c r="D1120" s="1">
        <v>89925.16</v>
      </c>
    </row>
    <row r="1121" spans="1:4" x14ac:dyDescent="0.25">
      <c r="A1121" s="115">
        <v>44868</v>
      </c>
      <c r="B1121" t="s">
        <v>51</v>
      </c>
      <c r="D1121" s="1">
        <v>92191.06</v>
      </c>
    </row>
    <row r="1122" spans="1:4" x14ac:dyDescent="0.25">
      <c r="A1122" s="115">
        <v>44868</v>
      </c>
      <c r="B1122" t="s">
        <v>51</v>
      </c>
      <c r="D1122" s="1">
        <v>84042</v>
      </c>
    </row>
    <row r="1123" spans="1:4" x14ac:dyDescent="0.25">
      <c r="A1123" s="115">
        <v>44868</v>
      </c>
      <c r="B1123" t="s">
        <v>51</v>
      </c>
      <c r="D1123" s="1">
        <v>42871.5</v>
      </c>
    </row>
    <row r="1124" spans="1:4" x14ac:dyDescent="0.25">
      <c r="A1124" s="115">
        <v>44871</v>
      </c>
      <c r="B1124" t="s">
        <v>51</v>
      </c>
      <c r="D1124" s="1">
        <v>67455.16</v>
      </c>
    </row>
    <row r="1125" spans="1:4" x14ac:dyDescent="0.25">
      <c r="A1125" s="115">
        <v>44881</v>
      </c>
      <c r="B1125" t="s">
        <v>51</v>
      </c>
      <c r="D1125" s="1">
        <v>78183</v>
      </c>
    </row>
    <row r="1126" spans="1:4" x14ac:dyDescent="0.25">
      <c r="A1126" s="115">
        <v>44882</v>
      </c>
      <c r="B1126" t="s">
        <v>51</v>
      </c>
      <c r="D1126" s="1">
        <v>88150.66</v>
      </c>
    </row>
    <row r="1127" spans="1:4" x14ac:dyDescent="0.25">
      <c r="A1127" s="115">
        <v>44882</v>
      </c>
      <c r="B1127" t="s">
        <v>51</v>
      </c>
      <c r="D1127" s="1">
        <v>90453.299999999988</v>
      </c>
    </row>
    <row r="1128" spans="1:4" x14ac:dyDescent="0.25">
      <c r="A1128" s="115">
        <v>44886</v>
      </c>
      <c r="B1128" t="s">
        <v>51</v>
      </c>
      <c r="D1128" s="1">
        <v>78624</v>
      </c>
    </row>
    <row r="1129" spans="1:4" x14ac:dyDescent="0.25">
      <c r="A1129" s="115">
        <v>44887</v>
      </c>
      <c r="B1129" t="s">
        <v>51</v>
      </c>
      <c r="D1129" s="1">
        <v>27416.019999999997</v>
      </c>
    </row>
    <row r="1130" spans="1:4" x14ac:dyDescent="0.25">
      <c r="A1130" s="115">
        <v>44888</v>
      </c>
      <c r="B1130" t="s">
        <v>51</v>
      </c>
      <c r="D1130" s="1">
        <v>39312</v>
      </c>
    </row>
    <row r="1131" spans="1:4" x14ac:dyDescent="0.25">
      <c r="A1131" s="115">
        <v>44890</v>
      </c>
      <c r="B1131" t="s">
        <v>51</v>
      </c>
      <c r="D1131" s="1">
        <v>28111.660000000003</v>
      </c>
    </row>
    <row r="1132" spans="1:4" x14ac:dyDescent="0.25">
      <c r="A1132" s="115">
        <v>44896</v>
      </c>
      <c r="B1132" t="s">
        <v>51</v>
      </c>
      <c r="D1132" s="1">
        <v>80073</v>
      </c>
    </row>
    <row r="1133" spans="1:4" x14ac:dyDescent="0.25">
      <c r="A1133" s="115">
        <v>44904</v>
      </c>
      <c r="B1133" t="s">
        <v>51</v>
      </c>
      <c r="D1133" s="1">
        <v>91647.000000000015</v>
      </c>
    </row>
    <row r="1134" spans="1:4" x14ac:dyDescent="0.25">
      <c r="A1134" s="115">
        <v>44906</v>
      </c>
      <c r="B1134" t="s">
        <v>51</v>
      </c>
      <c r="D1134" s="1">
        <v>60732</v>
      </c>
    </row>
    <row r="1135" spans="1:4" x14ac:dyDescent="0.25">
      <c r="A1135" s="115">
        <v>44906</v>
      </c>
      <c r="B1135" t="s">
        <v>51</v>
      </c>
      <c r="D1135" s="1">
        <v>54931.990000000005</v>
      </c>
    </row>
    <row r="1136" spans="1:4" x14ac:dyDescent="0.25">
      <c r="A1136" s="115">
        <v>44906</v>
      </c>
      <c r="B1136" t="s">
        <v>51</v>
      </c>
      <c r="D1136" s="1">
        <v>79443</v>
      </c>
    </row>
    <row r="1137" spans="1:4" x14ac:dyDescent="0.25">
      <c r="A1137" s="115">
        <v>44909</v>
      </c>
      <c r="B1137" t="s">
        <v>51</v>
      </c>
      <c r="D1137" s="1">
        <v>99934.000000000015</v>
      </c>
    </row>
    <row r="1138" spans="1:4" x14ac:dyDescent="0.25">
      <c r="A1138" s="115">
        <v>44912</v>
      </c>
      <c r="B1138" t="s">
        <v>51</v>
      </c>
      <c r="D1138" s="1">
        <v>77910.990000000005</v>
      </c>
    </row>
    <row r="1139" spans="1:4" x14ac:dyDescent="0.25">
      <c r="A1139" s="115">
        <v>44915</v>
      </c>
      <c r="B1139" t="s">
        <v>51</v>
      </c>
      <c r="D1139" s="1">
        <v>88896.000000000015</v>
      </c>
    </row>
    <row r="1140" spans="1:4" x14ac:dyDescent="0.25">
      <c r="A1140" s="115">
        <v>44916</v>
      </c>
      <c r="B1140" t="s">
        <v>51</v>
      </c>
      <c r="D1140" s="1">
        <v>76099.000000000015</v>
      </c>
    </row>
    <row r="1141" spans="1:4" x14ac:dyDescent="0.25">
      <c r="A1141" s="115">
        <v>44917</v>
      </c>
      <c r="B1141" t="s">
        <v>51</v>
      </c>
      <c r="D1141" s="1">
        <v>72331.009999999995</v>
      </c>
    </row>
    <row r="1142" spans="1:4" x14ac:dyDescent="0.25">
      <c r="A1142" s="115">
        <v>44921</v>
      </c>
      <c r="B1142" t="s">
        <v>51</v>
      </c>
      <c r="D1142" s="1">
        <v>79159.999999999985</v>
      </c>
    </row>
    <row r="1143" spans="1:4" x14ac:dyDescent="0.25">
      <c r="A1143" s="115">
        <v>44923</v>
      </c>
      <c r="B1143" t="s">
        <v>51</v>
      </c>
      <c r="D1143" s="1">
        <v>88891</v>
      </c>
    </row>
    <row r="1144" spans="1:4" x14ac:dyDescent="0.25">
      <c r="A1144" s="115">
        <v>44924</v>
      </c>
      <c r="B1144" t="s">
        <v>105</v>
      </c>
      <c r="D1144" s="1">
        <v>57456</v>
      </c>
    </row>
    <row r="1145" spans="1:4" x14ac:dyDescent="0.25">
      <c r="A1145" s="115">
        <v>44924</v>
      </c>
      <c r="B1145" t="s">
        <v>51</v>
      </c>
      <c r="D1145" s="1">
        <v>82593</v>
      </c>
    </row>
    <row r="1146" spans="1:4" x14ac:dyDescent="0.25">
      <c r="A1146" s="115">
        <v>44925</v>
      </c>
      <c r="B1146" t="s">
        <v>109</v>
      </c>
      <c r="D1146" s="1">
        <v>113999.99999999999</v>
      </c>
    </row>
    <row r="1147" spans="1:4" x14ac:dyDescent="0.25">
      <c r="A1147" s="115">
        <v>44925</v>
      </c>
      <c r="B1147" t="s">
        <v>109</v>
      </c>
      <c r="D1147" s="1">
        <v>113999.99999999999</v>
      </c>
    </row>
    <row r="1148" spans="1:4" x14ac:dyDescent="0.25">
      <c r="A1148" s="115">
        <v>44925</v>
      </c>
      <c r="B1148" t="s">
        <v>51</v>
      </c>
      <c r="D1148" s="1">
        <v>45297</v>
      </c>
    </row>
    <row r="1149" spans="1:4" x14ac:dyDescent="0.25">
      <c r="A1149" s="115">
        <v>44930</v>
      </c>
      <c r="B1149" t="s">
        <v>51</v>
      </c>
      <c r="D1149" s="1">
        <v>88045.66</v>
      </c>
    </row>
    <row r="1150" spans="1:4" x14ac:dyDescent="0.25">
      <c r="A1150" s="115">
        <v>44933</v>
      </c>
      <c r="B1150" t="s">
        <v>51</v>
      </c>
      <c r="D1150" s="1">
        <v>89634.299999999988</v>
      </c>
    </row>
    <row r="1151" spans="1:4" x14ac:dyDescent="0.25">
      <c r="A1151" s="115">
        <v>44937</v>
      </c>
      <c r="B1151" t="s">
        <v>51</v>
      </c>
      <c r="D1151" s="1">
        <v>72898.359999999986</v>
      </c>
    </row>
    <row r="1152" spans="1:4" x14ac:dyDescent="0.25">
      <c r="A1152" s="115">
        <v>44941</v>
      </c>
      <c r="B1152" t="s">
        <v>51</v>
      </c>
      <c r="D1152" s="1">
        <v>84861</v>
      </c>
    </row>
    <row r="1153" spans="1:4" x14ac:dyDescent="0.25">
      <c r="A1153" s="115">
        <v>44941</v>
      </c>
      <c r="B1153" t="s">
        <v>51</v>
      </c>
      <c r="D1153" s="1">
        <v>99823.5</v>
      </c>
    </row>
    <row r="1154" spans="1:4" x14ac:dyDescent="0.25">
      <c r="A1154" s="115">
        <v>44944</v>
      </c>
      <c r="B1154" t="s">
        <v>51</v>
      </c>
      <c r="D1154" s="1">
        <v>71396.320000000007</v>
      </c>
    </row>
    <row r="1155" spans="1:4" x14ac:dyDescent="0.25">
      <c r="A1155" s="115">
        <v>44945</v>
      </c>
      <c r="B1155" t="s">
        <v>51</v>
      </c>
      <c r="D1155" s="1">
        <v>83727</v>
      </c>
    </row>
    <row r="1156" spans="1:4" x14ac:dyDescent="0.25">
      <c r="A1156" s="115">
        <v>44946</v>
      </c>
      <c r="B1156" t="s">
        <v>51</v>
      </c>
      <c r="D1156" s="1">
        <v>78844.5</v>
      </c>
    </row>
    <row r="1157" spans="1:4" x14ac:dyDescent="0.25">
      <c r="A1157" s="115">
        <v>44947</v>
      </c>
      <c r="B1157" t="s">
        <v>109</v>
      </c>
      <c r="D1157" s="1">
        <v>93299.999999999985</v>
      </c>
    </row>
    <row r="1158" spans="1:4" x14ac:dyDescent="0.25">
      <c r="A1158" s="115">
        <v>44949</v>
      </c>
      <c r="B1158" t="s">
        <v>51</v>
      </c>
      <c r="D1158" s="1">
        <v>88432.06</v>
      </c>
    </row>
    <row r="1159" spans="1:4" x14ac:dyDescent="0.25">
      <c r="A1159" s="115">
        <v>44952</v>
      </c>
      <c r="B1159" t="s">
        <v>51</v>
      </c>
      <c r="D1159" s="1">
        <v>92604.760000000009</v>
      </c>
    </row>
    <row r="1160" spans="1:4" x14ac:dyDescent="0.25">
      <c r="A1160" s="115">
        <v>44952</v>
      </c>
      <c r="B1160" t="s">
        <v>51</v>
      </c>
      <c r="D1160" s="1">
        <v>94195.5</v>
      </c>
    </row>
    <row r="1161" spans="1:4" x14ac:dyDescent="0.25">
      <c r="A1161" s="115">
        <v>44954</v>
      </c>
      <c r="B1161" t="s">
        <v>51</v>
      </c>
      <c r="D1161" s="1">
        <v>85428</v>
      </c>
    </row>
    <row r="1162" spans="1:4" x14ac:dyDescent="0.25">
      <c r="A1162" s="115">
        <v>44956</v>
      </c>
      <c r="B1162" t="s">
        <v>51</v>
      </c>
      <c r="D1162" s="1">
        <v>72895.200000000012</v>
      </c>
    </row>
    <row r="1163" spans="1:4" x14ac:dyDescent="0.25">
      <c r="A1163" s="115">
        <v>44957</v>
      </c>
      <c r="B1163" t="s">
        <v>51</v>
      </c>
      <c r="D1163" s="1">
        <v>91124.260000000009</v>
      </c>
    </row>
    <row r="1164" spans="1:4" x14ac:dyDescent="0.25">
      <c r="A1164" s="115">
        <v>44966</v>
      </c>
      <c r="B1164" t="s">
        <v>57</v>
      </c>
      <c r="D1164" s="1">
        <v>7560</v>
      </c>
    </row>
    <row r="1165" spans="1:4" x14ac:dyDescent="0.25">
      <c r="A1165" s="115">
        <v>44977</v>
      </c>
      <c r="B1165" t="s">
        <v>109</v>
      </c>
      <c r="D1165" s="1">
        <v>58312.5</v>
      </c>
    </row>
    <row r="1166" spans="1:4" x14ac:dyDescent="0.25">
      <c r="A1166" s="115">
        <v>44983</v>
      </c>
      <c r="B1166" t="s">
        <v>109</v>
      </c>
      <c r="D1166" s="1">
        <v>116624.99999999999</v>
      </c>
    </row>
    <row r="1167" spans="1:4" x14ac:dyDescent="0.25">
      <c r="A1167" s="115">
        <v>44986</v>
      </c>
      <c r="B1167" t="s">
        <v>679</v>
      </c>
      <c r="D1167" s="1">
        <v>132186.6</v>
      </c>
    </row>
    <row r="1168" spans="1:4" x14ac:dyDescent="0.25">
      <c r="A1168" s="115">
        <v>44987</v>
      </c>
      <c r="B1168" t="s">
        <v>679</v>
      </c>
      <c r="D1168" s="1">
        <v>198844.79999999999</v>
      </c>
    </row>
    <row r="1169" spans="1:4" x14ac:dyDescent="0.25">
      <c r="A1169" s="115">
        <v>45005</v>
      </c>
      <c r="B1169" t="s">
        <v>109</v>
      </c>
      <c r="D1169" s="1">
        <v>58312.5</v>
      </c>
    </row>
    <row r="1170" spans="1:4" x14ac:dyDescent="0.25">
      <c r="A1170" s="115">
        <v>45006</v>
      </c>
      <c r="B1170" t="s">
        <v>51</v>
      </c>
      <c r="D1170" s="1">
        <v>76979.700000000012</v>
      </c>
    </row>
    <row r="1171" spans="1:4" x14ac:dyDescent="0.25">
      <c r="A1171" s="115">
        <v>45006</v>
      </c>
      <c r="B1171" t="s">
        <v>51</v>
      </c>
      <c r="D1171" s="1">
        <v>66056.02</v>
      </c>
    </row>
    <row r="1172" spans="1:4" x14ac:dyDescent="0.25">
      <c r="A1172" s="115">
        <v>45006</v>
      </c>
      <c r="B1172" t="s">
        <v>51</v>
      </c>
      <c r="D1172" s="1">
        <v>76137.600000000006</v>
      </c>
    </row>
    <row r="1173" spans="1:4" x14ac:dyDescent="0.25">
      <c r="A1173" s="115">
        <v>45006</v>
      </c>
      <c r="B1173" t="s">
        <v>51</v>
      </c>
      <c r="D1173" s="1">
        <v>91047.6</v>
      </c>
    </row>
    <row r="1174" spans="1:4" x14ac:dyDescent="0.25">
      <c r="A1174" s="115">
        <v>45006</v>
      </c>
      <c r="B1174" t="s">
        <v>51</v>
      </c>
      <c r="D1174" s="1">
        <v>81402.299999999988</v>
      </c>
    </row>
    <row r="1175" spans="1:4" x14ac:dyDescent="0.25">
      <c r="A1175" s="115">
        <v>45006</v>
      </c>
      <c r="B1175" t="s">
        <v>51</v>
      </c>
      <c r="D1175" s="1">
        <v>65632.88</v>
      </c>
    </row>
    <row r="1176" spans="1:4" x14ac:dyDescent="0.25">
      <c r="A1176" s="115">
        <v>45006</v>
      </c>
      <c r="B1176" t="s">
        <v>51</v>
      </c>
      <c r="D1176" s="1">
        <v>67821.079999999987</v>
      </c>
    </row>
    <row r="1177" spans="1:4" x14ac:dyDescent="0.25">
      <c r="A1177" s="115">
        <v>45006</v>
      </c>
      <c r="B1177" t="s">
        <v>51</v>
      </c>
      <c r="D1177" s="1">
        <v>79263.459999999992</v>
      </c>
    </row>
    <row r="1178" spans="1:4" x14ac:dyDescent="0.25">
      <c r="A1178" s="115">
        <v>45006</v>
      </c>
      <c r="B1178" t="s">
        <v>51</v>
      </c>
      <c r="D1178" s="1">
        <v>91065.98000000001</v>
      </c>
    </row>
    <row r="1179" spans="1:4" x14ac:dyDescent="0.25">
      <c r="A1179" s="115">
        <v>45006</v>
      </c>
      <c r="B1179" t="s">
        <v>51</v>
      </c>
      <c r="D1179" s="1">
        <v>87403.06</v>
      </c>
    </row>
    <row r="1180" spans="1:4" x14ac:dyDescent="0.25">
      <c r="A1180" s="115">
        <v>45006</v>
      </c>
      <c r="B1180" t="s">
        <v>51</v>
      </c>
      <c r="D1180" s="1">
        <v>92645.700000000012</v>
      </c>
    </row>
    <row r="1181" spans="1:4" x14ac:dyDescent="0.25">
      <c r="A1181" s="115">
        <v>45006</v>
      </c>
      <c r="B1181" t="s">
        <v>51</v>
      </c>
      <c r="D1181" s="1">
        <v>95000.859999999986</v>
      </c>
    </row>
    <row r="1182" spans="1:4" x14ac:dyDescent="0.25">
      <c r="A1182" s="115">
        <v>45009</v>
      </c>
      <c r="B1182" t="s">
        <v>58</v>
      </c>
      <c r="D1182" s="1">
        <v>33075</v>
      </c>
    </row>
    <row r="1183" spans="1:4" x14ac:dyDescent="0.25">
      <c r="A1183" s="115">
        <v>45016</v>
      </c>
      <c r="B1183" t="s">
        <v>51</v>
      </c>
      <c r="D1183" s="1">
        <v>80289.299999999988</v>
      </c>
    </row>
    <row r="1184" spans="1:4" x14ac:dyDescent="0.25">
      <c r="A1184" s="115">
        <v>45016</v>
      </c>
      <c r="B1184" t="s">
        <v>51</v>
      </c>
      <c r="D1184" s="1">
        <v>79605.760000000009</v>
      </c>
    </row>
    <row r="1185" spans="1:4" x14ac:dyDescent="0.25">
      <c r="A1185" s="115">
        <v>45016</v>
      </c>
      <c r="B1185" t="s">
        <v>51</v>
      </c>
      <c r="D1185" s="1">
        <v>61175.619999999995</v>
      </c>
    </row>
    <row r="1186" spans="1:4" x14ac:dyDescent="0.25">
      <c r="A1186" s="115">
        <v>45016</v>
      </c>
      <c r="B1186" t="s">
        <v>51</v>
      </c>
      <c r="D1186" s="1">
        <v>72609.600000000006</v>
      </c>
    </row>
    <row r="1187" spans="1:4" x14ac:dyDescent="0.25">
      <c r="A1187" s="115">
        <v>45016</v>
      </c>
      <c r="B1187" t="s">
        <v>51</v>
      </c>
      <c r="D1187" s="1">
        <v>95678.1</v>
      </c>
    </row>
    <row r="1188" spans="1:4" x14ac:dyDescent="0.25">
      <c r="A1188" s="115">
        <v>45016</v>
      </c>
      <c r="B1188" t="s">
        <v>51</v>
      </c>
      <c r="D1188" s="1">
        <v>54493.960000000006</v>
      </c>
    </row>
    <row r="1189" spans="1:4" x14ac:dyDescent="0.25">
      <c r="A1189" s="115">
        <v>45016</v>
      </c>
      <c r="B1189" t="s">
        <v>51</v>
      </c>
      <c r="D1189" s="1">
        <v>78960</v>
      </c>
    </row>
    <row r="1190" spans="1:4" x14ac:dyDescent="0.25">
      <c r="A1190" s="115">
        <v>45016</v>
      </c>
      <c r="B1190" t="s">
        <v>51</v>
      </c>
      <c r="D1190" s="1">
        <v>76876.799999999988</v>
      </c>
    </row>
    <row r="1191" spans="1:4" x14ac:dyDescent="0.25">
      <c r="A1191" s="115">
        <v>45016</v>
      </c>
      <c r="B1191" t="s">
        <v>51</v>
      </c>
      <c r="D1191" s="1">
        <v>68569.72</v>
      </c>
    </row>
    <row r="1192" spans="1:4" x14ac:dyDescent="0.25">
      <c r="A1192" s="115">
        <v>45016</v>
      </c>
      <c r="B1192" t="s">
        <v>51</v>
      </c>
      <c r="D1192" s="1">
        <v>71097.600000000006</v>
      </c>
    </row>
    <row r="1193" spans="1:4" x14ac:dyDescent="0.25">
      <c r="A1193" s="115">
        <v>45017</v>
      </c>
      <c r="B1193" t="s">
        <v>51</v>
      </c>
      <c r="D1193" s="1">
        <v>66066</v>
      </c>
    </row>
    <row r="1194" spans="1:4" x14ac:dyDescent="0.25">
      <c r="A1194" s="115">
        <v>45017</v>
      </c>
      <c r="B1194" t="s">
        <v>51</v>
      </c>
      <c r="D1194" s="1">
        <v>33691.360000000001</v>
      </c>
    </row>
    <row r="1195" spans="1:4" x14ac:dyDescent="0.25">
      <c r="A1195" s="115">
        <v>45019</v>
      </c>
      <c r="B1195" t="s">
        <v>58</v>
      </c>
      <c r="D1195" s="1">
        <v>33075</v>
      </c>
    </row>
    <row r="1196" spans="1:4" x14ac:dyDescent="0.25">
      <c r="A1196" s="115">
        <v>45023</v>
      </c>
      <c r="B1196" t="s">
        <v>51</v>
      </c>
      <c r="D1196" s="1">
        <v>78828.760000000009</v>
      </c>
    </row>
    <row r="1197" spans="1:4" x14ac:dyDescent="0.25">
      <c r="A1197" s="115">
        <v>45031</v>
      </c>
      <c r="B1197" t="s">
        <v>5</v>
      </c>
      <c r="D1197" s="1">
        <v>95759.48000000001</v>
      </c>
    </row>
    <row r="1198" spans="1:4" x14ac:dyDescent="0.25">
      <c r="A1198" s="115">
        <v>45033</v>
      </c>
      <c r="B1198" t="s">
        <v>58</v>
      </c>
      <c r="D1198" s="1">
        <v>33075</v>
      </c>
    </row>
    <row r="1199" spans="1:4" x14ac:dyDescent="0.25">
      <c r="A1199" s="115">
        <v>45046</v>
      </c>
      <c r="B1199" t="s">
        <v>5</v>
      </c>
      <c r="D1199" s="1">
        <v>92209.420000000013</v>
      </c>
    </row>
    <row r="1200" spans="1:4" x14ac:dyDescent="0.25">
      <c r="A1200" s="115">
        <v>45046</v>
      </c>
      <c r="B1200" t="s">
        <v>5</v>
      </c>
      <c r="D1200" s="1">
        <v>85954.579999999987</v>
      </c>
    </row>
    <row r="1201" spans="1:4" x14ac:dyDescent="0.25">
      <c r="A1201" s="115">
        <v>45046</v>
      </c>
      <c r="B1201" t="s">
        <v>5</v>
      </c>
      <c r="D1201" s="1">
        <v>100661.92000000001</v>
      </c>
    </row>
    <row r="1202" spans="1:4" x14ac:dyDescent="0.25">
      <c r="A1202" s="115">
        <v>45046</v>
      </c>
      <c r="B1202" t="s">
        <v>5</v>
      </c>
      <c r="D1202" s="1">
        <v>24780.519999999997</v>
      </c>
    </row>
    <row r="1203" spans="1:4" x14ac:dyDescent="0.25">
      <c r="A1203" s="115">
        <v>45046</v>
      </c>
      <c r="B1203" t="s">
        <v>5</v>
      </c>
      <c r="D1203" s="1">
        <v>95443.420000000013</v>
      </c>
    </row>
    <row r="1204" spans="1:4" x14ac:dyDescent="0.25">
      <c r="A1204" s="115">
        <v>45046</v>
      </c>
      <c r="B1204" t="s">
        <v>5</v>
      </c>
      <c r="D1204" s="1">
        <v>98015.920000000013</v>
      </c>
    </row>
    <row r="1205" spans="1:4" x14ac:dyDescent="0.25">
      <c r="A1205" s="115">
        <v>45046</v>
      </c>
      <c r="B1205" t="s">
        <v>5</v>
      </c>
      <c r="D1205" s="1">
        <v>100661.92000000001</v>
      </c>
    </row>
    <row r="1206" spans="1:4" x14ac:dyDescent="0.25">
      <c r="A1206" s="115">
        <v>45046</v>
      </c>
      <c r="B1206" t="s">
        <v>5</v>
      </c>
      <c r="D1206" s="1">
        <v>99272.78</v>
      </c>
    </row>
    <row r="1207" spans="1:4" x14ac:dyDescent="0.25">
      <c r="A1207" s="115">
        <v>45046</v>
      </c>
      <c r="B1207" t="s">
        <v>5</v>
      </c>
      <c r="D1207" s="1">
        <v>96825.22</v>
      </c>
    </row>
    <row r="1208" spans="1:4" x14ac:dyDescent="0.25">
      <c r="A1208" s="115">
        <v>45046</v>
      </c>
      <c r="B1208" t="s">
        <v>5</v>
      </c>
      <c r="D1208" s="1">
        <v>99272.78</v>
      </c>
    </row>
    <row r="1209" spans="1:4" x14ac:dyDescent="0.25">
      <c r="A1209" s="115">
        <v>45046</v>
      </c>
      <c r="B1209" t="s">
        <v>5</v>
      </c>
      <c r="D1209" s="1">
        <v>94826.01999999999</v>
      </c>
    </row>
    <row r="1210" spans="1:4" x14ac:dyDescent="0.25">
      <c r="A1210" s="115">
        <v>45046</v>
      </c>
      <c r="B1210" t="s">
        <v>5</v>
      </c>
      <c r="D1210" s="1">
        <v>88641</v>
      </c>
    </row>
    <row r="1211" spans="1:4" x14ac:dyDescent="0.25">
      <c r="A1211" s="115">
        <v>45046</v>
      </c>
      <c r="B1211" t="s">
        <v>5</v>
      </c>
      <c r="D1211" s="1">
        <v>86719.5</v>
      </c>
    </row>
    <row r="1212" spans="1:4" x14ac:dyDescent="0.25">
      <c r="A1212" s="115">
        <v>45046</v>
      </c>
      <c r="B1212" t="s">
        <v>5</v>
      </c>
      <c r="D1212" s="1">
        <v>89783.920000000013</v>
      </c>
    </row>
    <row r="1213" spans="1:4" x14ac:dyDescent="0.25">
      <c r="A1213" s="115">
        <v>45057</v>
      </c>
      <c r="B1213" t="s">
        <v>679</v>
      </c>
      <c r="D1213" s="1">
        <v>117499.20000000001</v>
      </c>
    </row>
    <row r="1214" spans="1:4" x14ac:dyDescent="0.25">
      <c r="A1214" s="115">
        <v>45061</v>
      </c>
      <c r="B1214" t="s">
        <v>5</v>
      </c>
      <c r="D1214" s="1">
        <v>89754.51999999999</v>
      </c>
    </row>
    <row r="1215" spans="1:4" x14ac:dyDescent="0.25">
      <c r="A1215" s="115">
        <v>45061</v>
      </c>
      <c r="B1215" t="s">
        <v>5</v>
      </c>
      <c r="D1215" s="1">
        <v>99456</v>
      </c>
    </row>
    <row r="1216" spans="1:4" x14ac:dyDescent="0.25">
      <c r="A1216" s="115">
        <v>45061</v>
      </c>
      <c r="B1216" t="s">
        <v>5</v>
      </c>
      <c r="D1216" s="1">
        <v>91220.859999999986</v>
      </c>
    </row>
    <row r="1217" spans="1:4" x14ac:dyDescent="0.25">
      <c r="A1217" s="115">
        <v>45061</v>
      </c>
      <c r="B1217" t="s">
        <v>5</v>
      </c>
      <c r="D1217" s="1">
        <v>90886.420000000013</v>
      </c>
    </row>
    <row r="1218" spans="1:4" x14ac:dyDescent="0.25">
      <c r="A1218" s="115">
        <v>45061</v>
      </c>
      <c r="B1218" t="s">
        <v>5</v>
      </c>
      <c r="D1218" s="1">
        <v>96407.859999999986</v>
      </c>
    </row>
    <row r="1219" spans="1:4" x14ac:dyDescent="0.25">
      <c r="A1219" s="115">
        <v>45061</v>
      </c>
      <c r="B1219" t="s">
        <v>5</v>
      </c>
      <c r="D1219" s="1">
        <v>99954.22</v>
      </c>
    </row>
    <row r="1220" spans="1:4" x14ac:dyDescent="0.25">
      <c r="A1220" s="115">
        <v>45061</v>
      </c>
      <c r="B1220" t="s">
        <v>5</v>
      </c>
      <c r="D1220" s="1">
        <v>97192.72</v>
      </c>
    </row>
    <row r="1221" spans="1:4" x14ac:dyDescent="0.25">
      <c r="A1221" s="115">
        <v>45061</v>
      </c>
      <c r="B1221" t="s">
        <v>5</v>
      </c>
      <c r="D1221" s="1">
        <v>96365.859999999986</v>
      </c>
    </row>
    <row r="1222" spans="1:4" x14ac:dyDescent="0.25">
      <c r="A1222" s="115">
        <v>45061</v>
      </c>
      <c r="B1222" t="s">
        <v>5</v>
      </c>
      <c r="D1222" s="1">
        <v>95090.62</v>
      </c>
    </row>
    <row r="1223" spans="1:4" x14ac:dyDescent="0.25">
      <c r="A1223" s="115">
        <v>45061</v>
      </c>
      <c r="B1223" t="s">
        <v>5</v>
      </c>
      <c r="D1223" s="1">
        <v>91342.12</v>
      </c>
    </row>
    <row r="1224" spans="1:4" x14ac:dyDescent="0.25">
      <c r="A1224" s="115">
        <v>45070</v>
      </c>
      <c r="B1224" t="s">
        <v>58</v>
      </c>
      <c r="D1224" s="1">
        <v>32634</v>
      </c>
    </row>
    <row r="1225" spans="1:4" x14ac:dyDescent="0.25">
      <c r="A1225" s="115">
        <v>45077</v>
      </c>
      <c r="B1225" t="s">
        <v>5</v>
      </c>
      <c r="D1225" s="1">
        <v>92451.459999999992</v>
      </c>
    </row>
    <row r="1226" spans="1:4" x14ac:dyDescent="0.25">
      <c r="A1226" s="115">
        <v>45077</v>
      </c>
      <c r="B1226" t="s">
        <v>5</v>
      </c>
      <c r="D1226" s="1">
        <v>76976.01999999999</v>
      </c>
    </row>
    <row r="1227" spans="1:4" x14ac:dyDescent="0.25">
      <c r="A1227" s="115">
        <v>45077</v>
      </c>
      <c r="B1227" t="s">
        <v>5</v>
      </c>
      <c r="D1227" s="1">
        <v>92543.859999999986</v>
      </c>
    </row>
    <row r="1228" spans="1:4" x14ac:dyDescent="0.25">
      <c r="A1228" s="115">
        <v>45077</v>
      </c>
      <c r="B1228" t="s">
        <v>5</v>
      </c>
      <c r="D1228" s="1">
        <v>93120.82</v>
      </c>
    </row>
    <row r="1229" spans="1:4" x14ac:dyDescent="0.25">
      <c r="A1229" s="115">
        <v>45077</v>
      </c>
      <c r="B1229" t="s">
        <v>5</v>
      </c>
      <c r="D1229" s="1">
        <v>87409.88</v>
      </c>
    </row>
    <row r="1230" spans="1:4" x14ac:dyDescent="0.25">
      <c r="A1230" s="115">
        <v>45077</v>
      </c>
      <c r="B1230" t="s">
        <v>5</v>
      </c>
      <c r="D1230" s="1">
        <v>99456.51999999999</v>
      </c>
    </row>
    <row r="1231" spans="1:4" x14ac:dyDescent="0.25">
      <c r="A1231" s="115">
        <v>45077</v>
      </c>
      <c r="B1231" t="s">
        <v>5</v>
      </c>
      <c r="D1231" s="1">
        <v>95160.459999999992</v>
      </c>
    </row>
    <row r="1232" spans="1:4" x14ac:dyDescent="0.25">
      <c r="A1232" s="115">
        <v>45077</v>
      </c>
      <c r="B1232" t="s">
        <v>5</v>
      </c>
      <c r="D1232" s="1">
        <v>91220.859999999986</v>
      </c>
    </row>
    <row r="1233" spans="1:4" x14ac:dyDescent="0.25">
      <c r="A1233" s="115">
        <v>45077</v>
      </c>
      <c r="B1233" t="s">
        <v>5</v>
      </c>
      <c r="D1233" s="1">
        <v>96337.5</v>
      </c>
    </row>
    <row r="1234" spans="1:4" x14ac:dyDescent="0.25">
      <c r="A1234" s="115">
        <v>45077</v>
      </c>
      <c r="B1234" t="s">
        <v>5</v>
      </c>
      <c r="D1234" s="1">
        <v>95575.72</v>
      </c>
    </row>
    <row r="1235" spans="1:4" x14ac:dyDescent="0.25">
      <c r="A1235" s="115">
        <v>45077</v>
      </c>
      <c r="B1235" t="s">
        <v>5</v>
      </c>
      <c r="D1235" s="1">
        <v>92375.859999999986</v>
      </c>
    </row>
    <row r="1236" spans="1:4" x14ac:dyDescent="0.25">
      <c r="A1236" s="115">
        <v>45077</v>
      </c>
      <c r="B1236" t="s">
        <v>5</v>
      </c>
      <c r="D1236" s="1">
        <v>85961.4</v>
      </c>
    </row>
    <row r="1237" spans="1:4" x14ac:dyDescent="0.25">
      <c r="A1237" s="115">
        <v>45077</v>
      </c>
      <c r="B1237" t="s">
        <v>5</v>
      </c>
      <c r="D1237" s="1">
        <v>89148.160000000003</v>
      </c>
    </row>
    <row r="1238" spans="1:4" x14ac:dyDescent="0.25">
      <c r="A1238" s="115">
        <v>45077</v>
      </c>
      <c r="B1238" t="s">
        <v>5</v>
      </c>
      <c r="D1238" s="1">
        <v>96222.51999999999</v>
      </c>
    </row>
    <row r="1239" spans="1:4" x14ac:dyDescent="0.25">
      <c r="A1239" s="115">
        <v>45077</v>
      </c>
      <c r="B1239" t="s">
        <v>5</v>
      </c>
      <c r="D1239" s="1">
        <v>86733.68</v>
      </c>
    </row>
    <row r="1240" spans="1:4" x14ac:dyDescent="0.25">
      <c r="A1240" s="115">
        <v>45077</v>
      </c>
      <c r="B1240" t="s">
        <v>5</v>
      </c>
      <c r="D1240" s="1">
        <v>25831.58</v>
      </c>
    </row>
    <row r="1241" spans="1:4" x14ac:dyDescent="0.25">
      <c r="A1241" s="115">
        <v>45078</v>
      </c>
      <c r="B1241" t="s">
        <v>59</v>
      </c>
      <c r="D1241" s="1">
        <v>96465.600000000006</v>
      </c>
    </row>
    <row r="1242" spans="1:4" x14ac:dyDescent="0.25">
      <c r="A1242" s="115">
        <v>45080</v>
      </c>
      <c r="B1242" t="s">
        <v>58</v>
      </c>
      <c r="D1242" s="1">
        <v>33075</v>
      </c>
    </row>
    <row r="1243" spans="1:4" x14ac:dyDescent="0.25">
      <c r="A1243" s="115">
        <v>45092</v>
      </c>
      <c r="B1243" t="s">
        <v>5</v>
      </c>
      <c r="D1243" s="1">
        <v>94039.579999999987</v>
      </c>
    </row>
    <row r="1244" spans="1:4" x14ac:dyDescent="0.25">
      <c r="A1244" s="115">
        <v>45092</v>
      </c>
      <c r="B1244" t="s">
        <v>5</v>
      </c>
      <c r="D1244" s="1">
        <v>98209.66</v>
      </c>
    </row>
    <row r="1245" spans="1:4" x14ac:dyDescent="0.25">
      <c r="A1245" s="115">
        <v>45092</v>
      </c>
      <c r="B1245" t="s">
        <v>5</v>
      </c>
      <c r="D1245" s="1">
        <v>96545.920000000013</v>
      </c>
    </row>
    <row r="1246" spans="1:4" x14ac:dyDescent="0.25">
      <c r="A1246" s="115">
        <v>45092</v>
      </c>
      <c r="B1246" t="s">
        <v>5</v>
      </c>
      <c r="D1246" s="1">
        <v>96505.5</v>
      </c>
    </row>
    <row r="1247" spans="1:4" x14ac:dyDescent="0.25">
      <c r="A1247" s="115">
        <v>45092</v>
      </c>
      <c r="B1247" t="s">
        <v>5</v>
      </c>
      <c r="D1247" s="1">
        <v>87825.16</v>
      </c>
    </row>
    <row r="1248" spans="1:4" x14ac:dyDescent="0.25">
      <c r="A1248" s="115">
        <v>45092</v>
      </c>
      <c r="B1248" t="s">
        <v>5</v>
      </c>
      <c r="D1248" s="1">
        <v>99081.68</v>
      </c>
    </row>
    <row r="1249" spans="1:4" x14ac:dyDescent="0.25">
      <c r="A1249" s="115">
        <v>45092</v>
      </c>
      <c r="B1249" t="s">
        <v>5</v>
      </c>
      <c r="D1249" s="1">
        <v>74815.66</v>
      </c>
    </row>
    <row r="1250" spans="1:4" x14ac:dyDescent="0.25">
      <c r="A1250" s="115">
        <v>45092</v>
      </c>
      <c r="B1250" t="s">
        <v>5</v>
      </c>
      <c r="D1250" s="1">
        <v>99456.51999999999</v>
      </c>
    </row>
    <row r="1251" spans="1:4" x14ac:dyDescent="0.25">
      <c r="A1251" s="115">
        <v>45094</v>
      </c>
      <c r="B1251" t="s">
        <v>58</v>
      </c>
      <c r="D1251" s="1">
        <v>33075</v>
      </c>
    </row>
    <row r="1252" spans="1:4" x14ac:dyDescent="0.25">
      <c r="A1252" s="115">
        <v>45105</v>
      </c>
      <c r="B1252" t="s">
        <v>679</v>
      </c>
      <c r="D1252" s="1">
        <v>93208.5</v>
      </c>
    </row>
    <row r="1253" spans="1:4" x14ac:dyDescent="0.25">
      <c r="A1253" s="115">
        <v>45107</v>
      </c>
      <c r="B1253" t="s">
        <v>5</v>
      </c>
      <c r="D1253" s="1">
        <v>93808.06</v>
      </c>
    </row>
    <row r="1254" spans="1:4" x14ac:dyDescent="0.25">
      <c r="A1254" s="115">
        <v>45107</v>
      </c>
      <c r="B1254" t="s">
        <v>5</v>
      </c>
      <c r="D1254" s="1">
        <v>76493.01999999999</v>
      </c>
    </row>
    <row r="1255" spans="1:4" x14ac:dyDescent="0.25">
      <c r="A1255" s="115">
        <v>45107</v>
      </c>
      <c r="B1255" t="s">
        <v>5</v>
      </c>
      <c r="D1255" s="1">
        <v>99125.78</v>
      </c>
    </row>
    <row r="1256" spans="1:4" x14ac:dyDescent="0.25">
      <c r="A1256" s="115">
        <v>45107</v>
      </c>
      <c r="B1256" t="s">
        <v>5</v>
      </c>
      <c r="D1256" s="1">
        <v>99809.32</v>
      </c>
    </row>
    <row r="1257" spans="1:4" x14ac:dyDescent="0.25">
      <c r="A1257" s="115">
        <v>45107</v>
      </c>
      <c r="B1257" t="s">
        <v>5</v>
      </c>
      <c r="D1257" s="1">
        <v>95164.12</v>
      </c>
    </row>
    <row r="1258" spans="1:4" x14ac:dyDescent="0.25">
      <c r="A1258" s="115">
        <v>45107</v>
      </c>
      <c r="B1258" t="s">
        <v>5</v>
      </c>
      <c r="D1258" s="1">
        <v>84739.200000000012</v>
      </c>
    </row>
    <row r="1259" spans="1:4" x14ac:dyDescent="0.25">
      <c r="A1259" s="115">
        <v>45107</v>
      </c>
      <c r="B1259" t="s">
        <v>5</v>
      </c>
      <c r="D1259" s="1">
        <v>74184.600000000006</v>
      </c>
    </row>
    <row r="1260" spans="1:4" x14ac:dyDescent="0.25">
      <c r="A1260" s="115">
        <v>45107</v>
      </c>
      <c r="B1260" t="s">
        <v>5</v>
      </c>
      <c r="D1260" s="1">
        <v>63495.08</v>
      </c>
    </row>
    <row r="1261" spans="1:4" x14ac:dyDescent="0.25">
      <c r="A1261" s="115">
        <v>45110</v>
      </c>
      <c r="B1261" t="s">
        <v>58</v>
      </c>
      <c r="D1261" s="1">
        <v>33075</v>
      </c>
    </row>
    <row r="1262" spans="1:4" x14ac:dyDescent="0.25">
      <c r="A1262" s="115">
        <v>45122</v>
      </c>
      <c r="B1262" t="s">
        <v>676</v>
      </c>
      <c r="D1262" s="1">
        <v>96898.72</v>
      </c>
    </row>
    <row r="1263" spans="1:4" x14ac:dyDescent="0.25">
      <c r="A1263" s="115">
        <v>45122</v>
      </c>
      <c r="B1263" t="s">
        <v>676</v>
      </c>
      <c r="D1263" s="1">
        <v>80454.679999999993</v>
      </c>
    </row>
    <row r="1264" spans="1:4" x14ac:dyDescent="0.25">
      <c r="A1264" s="115">
        <v>45122</v>
      </c>
      <c r="B1264" t="s">
        <v>676</v>
      </c>
      <c r="D1264" s="1">
        <v>94171.88</v>
      </c>
    </row>
    <row r="1265" spans="1:4" x14ac:dyDescent="0.25">
      <c r="A1265" s="115">
        <v>45122</v>
      </c>
      <c r="B1265" t="s">
        <v>676</v>
      </c>
      <c r="D1265" s="1">
        <v>98645.920000000013</v>
      </c>
    </row>
    <row r="1266" spans="1:4" x14ac:dyDescent="0.25">
      <c r="A1266" s="115">
        <v>45122</v>
      </c>
      <c r="B1266" t="s">
        <v>676</v>
      </c>
      <c r="D1266" s="1">
        <v>86573.56</v>
      </c>
    </row>
    <row r="1267" spans="1:4" x14ac:dyDescent="0.25">
      <c r="A1267" s="115">
        <v>45122</v>
      </c>
      <c r="B1267" t="s">
        <v>676</v>
      </c>
      <c r="D1267" s="1">
        <v>90493.200000000012</v>
      </c>
    </row>
    <row r="1268" spans="1:4" x14ac:dyDescent="0.25">
      <c r="A1268" s="115">
        <v>45122</v>
      </c>
      <c r="B1268" t="s">
        <v>676</v>
      </c>
      <c r="D1268" s="1">
        <v>99485.920000000013</v>
      </c>
    </row>
    <row r="1269" spans="1:4" x14ac:dyDescent="0.25">
      <c r="A1269" s="115">
        <v>45122</v>
      </c>
      <c r="B1269" t="s">
        <v>676</v>
      </c>
      <c r="D1269" s="1">
        <v>85961.4</v>
      </c>
    </row>
    <row r="1270" spans="1:4" x14ac:dyDescent="0.25">
      <c r="A1270" s="115">
        <v>45122</v>
      </c>
      <c r="B1270" t="s">
        <v>676</v>
      </c>
      <c r="D1270" s="1">
        <v>100867.72</v>
      </c>
    </row>
    <row r="1271" spans="1:4" x14ac:dyDescent="0.25">
      <c r="A1271" s="115">
        <v>45125</v>
      </c>
      <c r="B1271" t="s">
        <v>704</v>
      </c>
      <c r="D1271" s="1">
        <v>4725</v>
      </c>
    </row>
    <row r="1272" spans="1:4" x14ac:dyDescent="0.25">
      <c r="A1272" s="115">
        <v>45138</v>
      </c>
      <c r="B1272" t="s">
        <v>676</v>
      </c>
      <c r="D1272" s="1">
        <v>85961.4</v>
      </c>
    </row>
    <row r="1273" spans="1:4" x14ac:dyDescent="0.25">
      <c r="A1273" s="115">
        <v>45138</v>
      </c>
      <c r="B1273" t="s">
        <v>676</v>
      </c>
      <c r="D1273" s="1">
        <v>98214.38</v>
      </c>
    </row>
    <row r="1274" spans="1:4" x14ac:dyDescent="0.25">
      <c r="A1274" s="115">
        <v>45138</v>
      </c>
      <c r="B1274" t="s">
        <v>676</v>
      </c>
      <c r="D1274" s="1">
        <v>88431.51999999999</v>
      </c>
    </row>
    <row r="1275" spans="1:4" x14ac:dyDescent="0.25">
      <c r="A1275" s="115">
        <v>45138</v>
      </c>
      <c r="B1275" t="s">
        <v>676</v>
      </c>
      <c r="D1275" s="1">
        <v>99158.859999999986</v>
      </c>
    </row>
    <row r="1276" spans="1:4" x14ac:dyDescent="0.25">
      <c r="A1276" s="115">
        <v>45138</v>
      </c>
      <c r="B1276" t="s">
        <v>676</v>
      </c>
      <c r="D1276" s="1">
        <v>91683.9</v>
      </c>
    </row>
    <row r="1277" spans="1:4" x14ac:dyDescent="0.25">
      <c r="A1277" s="115">
        <v>45138</v>
      </c>
      <c r="B1277" t="s">
        <v>676</v>
      </c>
      <c r="D1277" s="1">
        <v>91683.9</v>
      </c>
    </row>
    <row r="1278" spans="1:4" x14ac:dyDescent="0.25">
      <c r="A1278" s="115">
        <v>45138</v>
      </c>
      <c r="B1278" t="s">
        <v>676</v>
      </c>
      <c r="D1278" s="1">
        <v>92371.12</v>
      </c>
    </row>
    <row r="1279" spans="1:4" x14ac:dyDescent="0.25">
      <c r="A1279" s="115">
        <v>45138</v>
      </c>
      <c r="B1279" t="s">
        <v>676</v>
      </c>
      <c r="D1279" s="1">
        <v>80688.299999999988</v>
      </c>
    </row>
    <row r="1280" spans="1:4" x14ac:dyDescent="0.25">
      <c r="A1280" s="115">
        <v>45138</v>
      </c>
      <c r="B1280" t="s">
        <v>676</v>
      </c>
      <c r="D1280" s="1">
        <v>90067.420000000013</v>
      </c>
    </row>
    <row r="1281" spans="1:4" x14ac:dyDescent="0.25">
      <c r="A1281" s="115">
        <v>45138</v>
      </c>
      <c r="B1281" t="s">
        <v>676</v>
      </c>
      <c r="D1281" s="1">
        <v>99405.079999999987</v>
      </c>
    </row>
    <row r="1282" spans="1:4" x14ac:dyDescent="0.25">
      <c r="A1282" s="115">
        <v>45138</v>
      </c>
      <c r="B1282" t="s">
        <v>676</v>
      </c>
      <c r="D1282" s="1">
        <v>92371.12</v>
      </c>
    </row>
    <row r="1283" spans="1:4" x14ac:dyDescent="0.25">
      <c r="A1283" s="115">
        <v>45138</v>
      </c>
      <c r="B1283" t="s">
        <v>676</v>
      </c>
      <c r="D1283" s="1">
        <v>69412.88</v>
      </c>
    </row>
    <row r="1284" spans="1:4" x14ac:dyDescent="0.25">
      <c r="A1284" s="115">
        <v>45139</v>
      </c>
      <c r="B1284" t="s">
        <v>58</v>
      </c>
      <c r="D1284" s="1">
        <v>81301.5</v>
      </c>
    </row>
    <row r="1285" spans="1:4" x14ac:dyDescent="0.25">
      <c r="A1285" s="115">
        <v>45143</v>
      </c>
      <c r="B1285" t="s">
        <v>679</v>
      </c>
      <c r="D1285" s="1">
        <v>62139</v>
      </c>
    </row>
    <row r="1286" spans="1:4" x14ac:dyDescent="0.25">
      <c r="A1286" s="115">
        <v>45143</v>
      </c>
      <c r="B1286" t="s">
        <v>679</v>
      </c>
      <c r="D1286" s="1">
        <v>179136.3</v>
      </c>
    </row>
    <row r="1287" spans="1:4" x14ac:dyDescent="0.25">
      <c r="A1287" s="115">
        <v>45151</v>
      </c>
      <c r="B1287" t="s">
        <v>9</v>
      </c>
      <c r="D1287" s="1">
        <v>89129.78</v>
      </c>
    </row>
    <row r="1288" spans="1:4" x14ac:dyDescent="0.25">
      <c r="A1288" s="115">
        <v>45152</v>
      </c>
      <c r="B1288" t="s">
        <v>9</v>
      </c>
      <c r="D1288" s="1">
        <v>93760.28</v>
      </c>
    </row>
    <row r="1289" spans="1:4" x14ac:dyDescent="0.25">
      <c r="A1289" s="115">
        <v>45153</v>
      </c>
      <c r="B1289" t="s">
        <v>9</v>
      </c>
      <c r="D1289" s="1">
        <v>70736.399999999994</v>
      </c>
    </row>
    <row r="1290" spans="1:4" x14ac:dyDescent="0.25">
      <c r="A1290" s="115">
        <v>45153</v>
      </c>
      <c r="B1290" t="s">
        <v>676</v>
      </c>
      <c r="D1290" s="1">
        <v>90493.200000000012</v>
      </c>
    </row>
    <row r="1291" spans="1:4" x14ac:dyDescent="0.25">
      <c r="A1291" s="115">
        <v>45153</v>
      </c>
      <c r="B1291" t="s">
        <v>676</v>
      </c>
      <c r="D1291" s="1">
        <v>77220.679999999993</v>
      </c>
    </row>
    <row r="1292" spans="1:4" x14ac:dyDescent="0.25">
      <c r="A1292" s="115">
        <v>45153</v>
      </c>
      <c r="B1292" t="s">
        <v>676</v>
      </c>
      <c r="D1292" s="1">
        <v>88957.06</v>
      </c>
    </row>
    <row r="1293" spans="1:4" x14ac:dyDescent="0.25">
      <c r="A1293" s="115">
        <v>45153</v>
      </c>
      <c r="B1293" t="s">
        <v>676</v>
      </c>
      <c r="D1293" s="1">
        <v>31612.36</v>
      </c>
    </row>
    <row r="1294" spans="1:4" x14ac:dyDescent="0.25">
      <c r="A1294" s="115">
        <v>45153</v>
      </c>
      <c r="B1294" t="s">
        <v>676</v>
      </c>
      <c r="D1294" s="1">
        <v>81182.320000000007</v>
      </c>
    </row>
    <row r="1295" spans="1:4" x14ac:dyDescent="0.25">
      <c r="A1295" s="115">
        <v>45153</v>
      </c>
      <c r="B1295" t="s">
        <v>676</v>
      </c>
      <c r="D1295" s="1">
        <v>96615.760000000009</v>
      </c>
    </row>
    <row r="1296" spans="1:4" x14ac:dyDescent="0.25">
      <c r="A1296" s="115">
        <v>45153</v>
      </c>
      <c r="B1296" t="s">
        <v>676</v>
      </c>
      <c r="D1296" s="1">
        <v>80818.5</v>
      </c>
    </row>
    <row r="1297" spans="1:4" x14ac:dyDescent="0.25">
      <c r="A1297" s="115">
        <v>45153</v>
      </c>
      <c r="B1297" t="s">
        <v>676</v>
      </c>
      <c r="D1297" s="1">
        <v>95362.579999999987</v>
      </c>
    </row>
    <row r="1298" spans="1:4" x14ac:dyDescent="0.25">
      <c r="A1298" s="115">
        <v>45153</v>
      </c>
      <c r="B1298" t="s">
        <v>676</v>
      </c>
      <c r="D1298" s="1">
        <v>87762.68</v>
      </c>
    </row>
    <row r="1299" spans="1:4" x14ac:dyDescent="0.25">
      <c r="A1299" s="115">
        <v>45157</v>
      </c>
      <c r="B1299" t="s">
        <v>58</v>
      </c>
      <c r="D1299" s="1">
        <v>33705</v>
      </c>
    </row>
    <row r="1300" spans="1:4" x14ac:dyDescent="0.25">
      <c r="A1300" s="115">
        <v>45159</v>
      </c>
      <c r="B1300" t="s">
        <v>58</v>
      </c>
      <c r="D1300" s="1">
        <v>33705</v>
      </c>
    </row>
    <row r="1301" spans="1:4" x14ac:dyDescent="0.25">
      <c r="A1301" s="115">
        <v>45169</v>
      </c>
      <c r="B1301" t="s">
        <v>676</v>
      </c>
      <c r="D1301" s="1">
        <v>96615.760000000009</v>
      </c>
    </row>
    <row r="1302" spans="1:4" x14ac:dyDescent="0.25">
      <c r="A1302" s="115">
        <v>45169</v>
      </c>
      <c r="B1302" t="s">
        <v>676</v>
      </c>
      <c r="D1302" s="1">
        <v>99167.260000000009</v>
      </c>
    </row>
    <row r="1303" spans="1:4" x14ac:dyDescent="0.25">
      <c r="A1303" s="115">
        <v>45169</v>
      </c>
      <c r="B1303" t="s">
        <v>676</v>
      </c>
      <c r="D1303" s="1">
        <v>90388.200000000012</v>
      </c>
    </row>
    <row r="1304" spans="1:4" x14ac:dyDescent="0.25">
      <c r="A1304" s="115">
        <v>45169</v>
      </c>
      <c r="B1304" t="s">
        <v>676</v>
      </c>
      <c r="D1304" s="1">
        <v>92371.12</v>
      </c>
    </row>
    <row r="1305" spans="1:4" x14ac:dyDescent="0.25">
      <c r="A1305" s="115">
        <v>45169</v>
      </c>
      <c r="B1305" t="s">
        <v>676</v>
      </c>
      <c r="D1305" s="1">
        <v>83745.899999999994</v>
      </c>
    </row>
    <row r="1306" spans="1:4" x14ac:dyDescent="0.25">
      <c r="A1306" s="115">
        <v>45169</v>
      </c>
      <c r="B1306" t="s">
        <v>676</v>
      </c>
      <c r="D1306" s="1">
        <v>96898.72</v>
      </c>
    </row>
    <row r="1307" spans="1:4" x14ac:dyDescent="0.25">
      <c r="A1307" s="115">
        <v>45169</v>
      </c>
      <c r="B1307" t="s">
        <v>676</v>
      </c>
      <c r="D1307" s="1">
        <v>82557.299999999988</v>
      </c>
    </row>
    <row r="1308" spans="1:4" x14ac:dyDescent="0.25">
      <c r="A1308" s="115">
        <v>45169</v>
      </c>
      <c r="B1308" t="s">
        <v>676</v>
      </c>
      <c r="D1308" s="1">
        <v>87681.82</v>
      </c>
    </row>
    <row r="1309" spans="1:4" x14ac:dyDescent="0.25">
      <c r="A1309" s="115">
        <v>45169</v>
      </c>
      <c r="B1309" t="s">
        <v>676</v>
      </c>
      <c r="D1309" s="1">
        <v>78730.579999999987</v>
      </c>
    </row>
    <row r="1310" spans="1:4" x14ac:dyDescent="0.25">
      <c r="A1310" s="115">
        <v>45169</v>
      </c>
      <c r="B1310" t="s">
        <v>676</v>
      </c>
      <c r="D1310" s="1">
        <v>95362.579999999987</v>
      </c>
    </row>
    <row r="1311" spans="1:4" x14ac:dyDescent="0.25">
      <c r="A1311" s="115">
        <v>45169</v>
      </c>
      <c r="B1311" t="s">
        <v>676</v>
      </c>
      <c r="D1311" s="1">
        <v>98434.880000000005</v>
      </c>
    </row>
    <row r="1312" spans="1:4" x14ac:dyDescent="0.25">
      <c r="A1312" s="115">
        <v>45169</v>
      </c>
      <c r="B1312" t="s">
        <v>676</v>
      </c>
      <c r="D1312" s="1">
        <v>80818.5</v>
      </c>
    </row>
    <row r="1313" spans="1:4" x14ac:dyDescent="0.25">
      <c r="A1313" s="115">
        <v>45169</v>
      </c>
      <c r="B1313" t="s">
        <v>676</v>
      </c>
      <c r="D1313" s="1">
        <v>95362.579999999987</v>
      </c>
    </row>
    <row r="1314" spans="1:4" x14ac:dyDescent="0.25">
      <c r="A1314" s="115">
        <v>45169</v>
      </c>
      <c r="B1314" t="s">
        <v>676</v>
      </c>
      <c r="D1314" s="1">
        <v>87681.82</v>
      </c>
    </row>
    <row r="1315" spans="1:4" x14ac:dyDescent="0.25">
      <c r="A1315" s="115">
        <v>45169</v>
      </c>
      <c r="B1315" t="s">
        <v>676</v>
      </c>
      <c r="D1315" s="1">
        <v>78821.399999999994</v>
      </c>
    </row>
    <row r="1316" spans="1:4" x14ac:dyDescent="0.25">
      <c r="A1316" s="115">
        <v>45169</v>
      </c>
      <c r="B1316" t="s">
        <v>676</v>
      </c>
      <c r="D1316" s="1">
        <v>56392.880000000005</v>
      </c>
    </row>
    <row r="1317" spans="1:4" x14ac:dyDescent="0.25">
      <c r="A1317" s="113">
        <v>45016</v>
      </c>
      <c r="B1317" t="s">
        <v>705</v>
      </c>
      <c r="D1317" s="1">
        <v>220500</v>
      </c>
    </row>
    <row r="1318" spans="1:4" x14ac:dyDescent="0.25">
      <c r="A1318" s="115">
        <v>45128</v>
      </c>
      <c r="B1318" t="s">
        <v>705</v>
      </c>
      <c r="D1318" s="1">
        <v>110880</v>
      </c>
    </row>
    <row r="1319" spans="1:4" x14ac:dyDescent="0.25">
      <c r="A1319" s="115">
        <v>45156</v>
      </c>
      <c r="B1319" t="s">
        <v>705</v>
      </c>
      <c r="D1319" s="1">
        <v>120120</v>
      </c>
    </row>
    <row r="1320" spans="1:4" x14ac:dyDescent="0.25">
      <c r="A1320" s="108">
        <v>44622</v>
      </c>
      <c r="B1320" s="130" t="s">
        <v>712</v>
      </c>
      <c r="C1320" s="131" t="s">
        <v>305</v>
      </c>
      <c r="D1320" s="132">
        <v>1200</v>
      </c>
    </row>
    <row r="1321" spans="1:4" x14ac:dyDescent="0.25">
      <c r="A1321" s="108">
        <v>44635</v>
      </c>
      <c r="B1321" s="130" t="s">
        <v>713</v>
      </c>
      <c r="C1321" s="131" t="s">
        <v>305</v>
      </c>
      <c r="D1321" s="132">
        <v>140000</v>
      </c>
    </row>
    <row r="1322" spans="1:4" x14ac:dyDescent="0.25">
      <c r="A1322" s="108">
        <v>44658</v>
      </c>
      <c r="B1322" s="130" t="s">
        <v>714</v>
      </c>
      <c r="C1322" s="131" t="s">
        <v>305</v>
      </c>
      <c r="D1322" s="132">
        <v>64658</v>
      </c>
    </row>
    <row r="1323" spans="1:4" x14ac:dyDescent="0.25">
      <c r="A1323" s="108">
        <v>44660</v>
      </c>
      <c r="B1323" s="130" t="s">
        <v>715</v>
      </c>
      <c r="C1323" s="131" t="s">
        <v>305</v>
      </c>
      <c r="D1323" s="132">
        <v>2474000</v>
      </c>
    </row>
    <row r="1324" spans="1:4" x14ac:dyDescent="0.25">
      <c r="A1324" s="108">
        <v>44663</v>
      </c>
      <c r="B1324" s="130" t="s">
        <v>714</v>
      </c>
      <c r="C1324" s="131" t="s">
        <v>725</v>
      </c>
      <c r="D1324" s="132">
        <v>15897</v>
      </c>
    </row>
    <row r="1325" spans="1:4" x14ac:dyDescent="0.25">
      <c r="A1325" s="108">
        <v>44665</v>
      </c>
      <c r="B1325" s="130" t="s">
        <v>714</v>
      </c>
      <c r="C1325" s="131" t="s">
        <v>660</v>
      </c>
      <c r="D1325" s="132">
        <v>35446</v>
      </c>
    </row>
    <row r="1326" spans="1:4" x14ac:dyDescent="0.25">
      <c r="A1326" s="108">
        <v>44667</v>
      </c>
      <c r="B1326" s="130" t="s">
        <v>714</v>
      </c>
      <c r="C1326" s="131" t="s">
        <v>661</v>
      </c>
      <c r="D1326" s="132">
        <v>17850</v>
      </c>
    </row>
    <row r="1327" spans="1:4" x14ac:dyDescent="0.25">
      <c r="A1327" s="108">
        <v>44669</v>
      </c>
      <c r="B1327" s="130" t="s">
        <v>714</v>
      </c>
      <c r="C1327" s="131" t="s">
        <v>663</v>
      </c>
      <c r="D1327" s="132">
        <v>17434</v>
      </c>
    </row>
    <row r="1328" spans="1:4" x14ac:dyDescent="0.25">
      <c r="A1328" s="108">
        <v>44673</v>
      </c>
      <c r="B1328" s="130" t="s">
        <v>714</v>
      </c>
      <c r="C1328" s="131" t="s">
        <v>664</v>
      </c>
      <c r="D1328" s="132">
        <v>15930</v>
      </c>
    </row>
    <row r="1329" spans="1:4" x14ac:dyDescent="0.25">
      <c r="A1329" s="108">
        <v>44674</v>
      </c>
      <c r="B1329" s="130" t="s">
        <v>714</v>
      </c>
      <c r="C1329" s="131" t="s">
        <v>666</v>
      </c>
      <c r="D1329" s="132">
        <v>17707</v>
      </c>
    </row>
    <row r="1330" spans="1:4" x14ac:dyDescent="0.25">
      <c r="A1330" s="108">
        <v>44674</v>
      </c>
      <c r="B1330" s="130" t="s">
        <v>716</v>
      </c>
      <c r="C1330" s="131" t="s">
        <v>726</v>
      </c>
      <c r="D1330" s="132">
        <v>20192</v>
      </c>
    </row>
    <row r="1331" spans="1:4" x14ac:dyDescent="0.25">
      <c r="A1331" s="108">
        <v>44677</v>
      </c>
      <c r="B1331" s="130" t="s">
        <v>714</v>
      </c>
      <c r="C1331" s="131" t="s">
        <v>727</v>
      </c>
      <c r="D1331" s="132">
        <v>4100</v>
      </c>
    </row>
    <row r="1332" spans="1:4" x14ac:dyDescent="0.25">
      <c r="A1332" s="108">
        <v>44678</v>
      </c>
      <c r="B1332" s="130" t="s">
        <v>714</v>
      </c>
      <c r="C1332" s="131" t="s">
        <v>728</v>
      </c>
      <c r="D1332" s="132">
        <v>15792</v>
      </c>
    </row>
    <row r="1333" spans="1:4" x14ac:dyDescent="0.25">
      <c r="A1333" s="108">
        <v>44684</v>
      </c>
      <c r="B1333" s="130" t="s">
        <v>714</v>
      </c>
      <c r="C1333" s="131" t="s">
        <v>305</v>
      </c>
      <c r="D1333" s="132">
        <v>31855</v>
      </c>
    </row>
    <row r="1334" spans="1:4" x14ac:dyDescent="0.25">
      <c r="A1334" s="108">
        <v>44685</v>
      </c>
      <c r="B1334" s="130" t="s">
        <v>714</v>
      </c>
      <c r="C1334" s="131" t="s">
        <v>305</v>
      </c>
      <c r="D1334" s="132">
        <v>15655</v>
      </c>
    </row>
    <row r="1335" spans="1:4" x14ac:dyDescent="0.25">
      <c r="A1335" s="108">
        <v>44694</v>
      </c>
      <c r="B1335" s="130" t="s">
        <v>714</v>
      </c>
      <c r="C1335" s="131" t="s">
        <v>305</v>
      </c>
      <c r="D1335" s="132">
        <v>15796</v>
      </c>
    </row>
    <row r="1336" spans="1:4" x14ac:dyDescent="0.25">
      <c r="A1336" s="108">
        <v>44699</v>
      </c>
      <c r="B1336" s="130" t="s">
        <v>715</v>
      </c>
      <c r="C1336" s="131" t="s">
        <v>305</v>
      </c>
      <c r="D1336" s="132">
        <v>2606000</v>
      </c>
    </row>
    <row r="1337" spans="1:4" x14ac:dyDescent="0.25">
      <c r="A1337" s="108">
        <v>44725</v>
      </c>
      <c r="B1337" s="130" t="s">
        <v>714</v>
      </c>
      <c r="C1337" s="131" t="s">
        <v>673</v>
      </c>
      <c r="D1337" s="132">
        <v>8661</v>
      </c>
    </row>
    <row r="1338" spans="1:4" x14ac:dyDescent="0.25">
      <c r="A1338" s="108">
        <v>44733</v>
      </c>
      <c r="B1338" s="130" t="s">
        <v>717</v>
      </c>
      <c r="C1338" s="131" t="s">
        <v>729</v>
      </c>
      <c r="D1338" s="132">
        <v>10000</v>
      </c>
    </row>
    <row r="1339" spans="1:4" x14ac:dyDescent="0.25">
      <c r="A1339" s="108">
        <v>44734</v>
      </c>
      <c r="B1339" s="130" t="s">
        <v>714</v>
      </c>
      <c r="C1339" s="131" t="s">
        <v>730</v>
      </c>
      <c r="D1339" s="132">
        <v>6737</v>
      </c>
    </row>
    <row r="1340" spans="1:4" x14ac:dyDescent="0.25">
      <c r="A1340" s="108">
        <v>44736</v>
      </c>
      <c r="B1340" s="130" t="s">
        <v>714</v>
      </c>
      <c r="C1340" s="131" t="s">
        <v>731</v>
      </c>
      <c r="D1340" s="132">
        <v>7515</v>
      </c>
    </row>
    <row r="1341" spans="1:4" x14ac:dyDescent="0.25">
      <c r="A1341" s="108">
        <v>44741</v>
      </c>
      <c r="B1341" s="130" t="s">
        <v>718</v>
      </c>
      <c r="C1341" s="131" t="s">
        <v>305</v>
      </c>
      <c r="D1341" s="132">
        <v>1000000</v>
      </c>
    </row>
    <row r="1342" spans="1:4" x14ac:dyDescent="0.25">
      <c r="A1342" s="108">
        <v>44742</v>
      </c>
      <c r="B1342" s="130" t="s">
        <v>716</v>
      </c>
      <c r="C1342" s="131" t="s">
        <v>732</v>
      </c>
      <c r="D1342" s="132">
        <v>19564</v>
      </c>
    </row>
    <row r="1343" spans="1:4" x14ac:dyDescent="0.25">
      <c r="A1343" s="108">
        <v>44743</v>
      </c>
      <c r="B1343" s="130" t="s">
        <v>714</v>
      </c>
      <c r="C1343" s="131" t="s">
        <v>305</v>
      </c>
      <c r="D1343" s="132">
        <v>17367</v>
      </c>
    </row>
    <row r="1344" spans="1:4" x14ac:dyDescent="0.25">
      <c r="A1344" s="108">
        <v>44743</v>
      </c>
      <c r="B1344" s="130" t="s">
        <v>714</v>
      </c>
      <c r="C1344" s="131" t="s">
        <v>305</v>
      </c>
      <c r="D1344" s="132">
        <v>14387</v>
      </c>
    </row>
    <row r="1345" spans="1:4" x14ac:dyDescent="0.25">
      <c r="A1345" s="108">
        <v>44743</v>
      </c>
      <c r="B1345" s="130" t="s">
        <v>714</v>
      </c>
      <c r="C1345" s="131" t="s">
        <v>305</v>
      </c>
      <c r="D1345" s="132">
        <v>10495</v>
      </c>
    </row>
    <row r="1346" spans="1:4" x14ac:dyDescent="0.25">
      <c r="A1346" s="108">
        <v>44755</v>
      </c>
      <c r="B1346" s="130" t="s">
        <v>714</v>
      </c>
      <c r="C1346" s="131" t="s">
        <v>305</v>
      </c>
      <c r="D1346" s="132">
        <v>14657</v>
      </c>
    </row>
    <row r="1347" spans="1:4" x14ac:dyDescent="0.25">
      <c r="A1347" s="108">
        <v>44775</v>
      </c>
      <c r="B1347" s="130" t="s">
        <v>718</v>
      </c>
      <c r="C1347" s="131" t="s">
        <v>305</v>
      </c>
      <c r="D1347" s="132">
        <v>1500000</v>
      </c>
    </row>
    <row r="1348" spans="1:4" x14ac:dyDescent="0.25">
      <c r="A1348" s="108">
        <v>44775</v>
      </c>
      <c r="B1348" s="130" t="s">
        <v>714</v>
      </c>
      <c r="C1348" s="131" t="s">
        <v>305</v>
      </c>
      <c r="D1348" s="132">
        <v>14956</v>
      </c>
    </row>
    <row r="1349" spans="1:4" x14ac:dyDescent="0.25">
      <c r="A1349" s="108">
        <v>44786</v>
      </c>
      <c r="B1349" s="130" t="s">
        <v>714</v>
      </c>
      <c r="C1349" s="131" t="s">
        <v>305</v>
      </c>
      <c r="D1349" s="132">
        <v>10214</v>
      </c>
    </row>
    <row r="1350" spans="1:4" x14ac:dyDescent="0.25">
      <c r="A1350" s="108">
        <v>44791</v>
      </c>
      <c r="B1350" s="130" t="s">
        <v>714</v>
      </c>
      <c r="C1350" s="131" t="s">
        <v>305</v>
      </c>
      <c r="D1350" s="132">
        <v>16300</v>
      </c>
    </row>
    <row r="1351" spans="1:4" x14ac:dyDescent="0.25">
      <c r="A1351" s="108">
        <v>44824</v>
      </c>
      <c r="B1351" s="130" t="s">
        <v>714</v>
      </c>
      <c r="C1351" s="131" t="s">
        <v>305</v>
      </c>
      <c r="D1351" s="132">
        <v>14319</v>
      </c>
    </row>
    <row r="1352" spans="1:4" x14ac:dyDescent="0.25">
      <c r="A1352" s="108">
        <v>44835</v>
      </c>
      <c r="B1352" s="130" t="s">
        <v>714</v>
      </c>
      <c r="C1352" s="131" t="s">
        <v>305</v>
      </c>
      <c r="D1352" s="132">
        <v>14185</v>
      </c>
    </row>
    <row r="1353" spans="1:4" x14ac:dyDescent="0.25">
      <c r="A1353" s="108">
        <v>44835</v>
      </c>
      <c r="B1353" s="130" t="s">
        <v>719</v>
      </c>
      <c r="C1353" s="131" t="s">
        <v>305</v>
      </c>
      <c r="D1353" s="132">
        <v>1500000</v>
      </c>
    </row>
    <row r="1354" spans="1:4" x14ac:dyDescent="0.25">
      <c r="A1354" s="108">
        <v>44835</v>
      </c>
      <c r="B1354" s="130" t="s">
        <v>720</v>
      </c>
      <c r="C1354" s="131" t="s">
        <v>305</v>
      </c>
      <c r="D1354" s="132">
        <v>1500000</v>
      </c>
    </row>
    <row r="1355" spans="1:4" x14ac:dyDescent="0.25">
      <c r="A1355" s="108">
        <v>44842</v>
      </c>
      <c r="B1355" s="130" t="s">
        <v>721</v>
      </c>
      <c r="C1355" s="131" t="s">
        <v>305</v>
      </c>
      <c r="D1355" s="132">
        <v>1900</v>
      </c>
    </row>
    <row r="1356" spans="1:4" x14ac:dyDescent="0.25">
      <c r="A1356" s="108">
        <v>44847</v>
      </c>
      <c r="B1356" s="130" t="s">
        <v>717</v>
      </c>
      <c r="C1356" s="131" t="s">
        <v>305</v>
      </c>
      <c r="D1356" s="132">
        <v>20088</v>
      </c>
    </row>
    <row r="1357" spans="1:4" x14ac:dyDescent="0.25">
      <c r="A1357" s="108">
        <v>44849</v>
      </c>
      <c r="B1357" s="130" t="s">
        <v>714</v>
      </c>
      <c r="C1357" s="131" t="s">
        <v>305</v>
      </c>
      <c r="D1357" s="132">
        <v>11210</v>
      </c>
    </row>
    <row r="1358" spans="1:4" x14ac:dyDescent="0.25">
      <c r="A1358" s="108">
        <v>44851</v>
      </c>
      <c r="B1358" s="130" t="s">
        <v>716</v>
      </c>
      <c r="C1358" s="131" t="s">
        <v>305</v>
      </c>
      <c r="D1358" s="132">
        <v>19614</v>
      </c>
    </row>
    <row r="1359" spans="1:4" x14ac:dyDescent="0.25">
      <c r="A1359" s="108">
        <v>44851</v>
      </c>
      <c r="B1359" s="130" t="s">
        <v>714</v>
      </c>
      <c r="C1359" s="131" t="s">
        <v>305</v>
      </c>
      <c r="D1359" s="132">
        <v>15733</v>
      </c>
    </row>
    <row r="1360" spans="1:4" x14ac:dyDescent="0.25">
      <c r="A1360" s="108">
        <v>44852</v>
      </c>
      <c r="B1360" s="130" t="s">
        <v>714</v>
      </c>
      <c r="C1360" s="131" t="s">
        <v>305</v>
      </c>
      <c r="D1360" s="132">
        <v>17854</v>
      </c>
    </row>
    <row r="1361" spans="1:4" x14ac:dyDescent="0.25">
      <c r="A1361" s="108">
        <v>44865</v>
      </c>
      <c r="B1361" s="130" t="s">
        <v>717</v>
      </c>
      <c r="C1361" s="131" t="s">
        <v>305</v>
      </c>
      <c r="D1361" s="132">
        <v>18442</v>
      </c>
    </row>
    <row r="1362" spans="1:4" x14ac:dyDescent="0.25">
      <c r="A1362" s="108">
        <v>44866</v>
      </c>
      <c r="B1362" s="130" t="s">
        <v>712</v>
      </c>
      <c r="C1362" s="131" t="s">
        <v>305</v>
      </c>
      <c r="D1362" s="132">
        <v>23850</v>
      </c>
    </row>
    <row r="1363" spans="1:4" x14ac:dyDescent="0.25">
      <c r="A1363" s="108">
        <v>44867</v>
      </c>
      <c r="B1363" s="130" t="s">
        <v>714</v>
      </c>
      <c r="C1363" s="131" t="s">
        <v>305</v>
      </c>
      <c r="D1363" s="132">
        <v>12498</v>
      </c>
    </row>
    <row r="1364" spans="1:4" x14ac:dyDescent="0.25">
      <c r="A1364" s="108">
        <v>44872</v>
      </c>
      <c r="B1364" s="130" t="s">
        <v>714</v>
      </c>
      <c r="C1364" s="131" t="s">
        <v>305</v>
      </c>
      <c r="D1364" s="132">
        <v>14520</v>
      </c>
    </row>
    <row r="1365" spans="1:4" x14ac:dyDescent="0.25">
      <c r="A1365" s="108">
        <v>44879</v>
      </c>
      <c r="B1365" s="130" t="s">
        <v>717</v>
      </c>
      <c r="C1365" s="131" t="s">
        <v>305</v>
      </c>
      <c r="D1365" s="132">
        <v>17325</v>
      </c>
    </row>
    <row r="1366" spans="1:4" x14ac:dyDescent="0.25">
      <c r="A1366" s="108">
        <v>44880</v>
      </c>
      <c r="B1366" s="130" t="s">
        <v>722</v>
      </c>
      <c r="C1366" s="131" t="s">
        <v>305</v>
      </c>
      <c r="D1366" s="132">
        <v>18000</v>
      </c>
    </row>
    <row r="1367" spans="1:4" x14ac:dyDescent="0.25">
      <c r="A1367" s="108">
        <v>44881</v>
      </c>
      <c r="B1367" s="130" t="s">
        <v>717</v>
      </c>
      <c r="C1367" s="131" t="s">
        <v>305</v>
      </c>
      <c r="D1367" s="132">
        <v>18848</v>
      </c>
    </row>
    <row r="1368" spans="1:4" x14ac:dyDescent="0.25">
      <c r="A1368" s="108">
        <v>44881</v>
      </c>
      <c r="B1368" s="130" t="s">
        <v>717</v>
      </c>
      <c r="C1368" s="131" t="s">
        <v>305</v>
      </c>
      <c r="D1368" s="132">
        <v>18542</v>
      </c>
    </row>
    <row r="1369" spans="1:4" x14ac:dyDescent="0.25">
      <c r="A1369" s="108">
        <v>44881</v>
      </c>
      <c r="B1369" s="130" t="s">
        <v>717</v>
      </c>
      <c r="C1369" s="131" t="s">
        <v>305</v>
      </c>
      <c r="D1369" s="132">
        <v>18344</v>
      </c>
    </row>
    <row r="1370" spans="1:4" x14ac:dyDescent="0.25">
      <c r="A1370" s="108">
        <v>44881</v>
      </c>
      <c r="B1370" s="130" t="s">
        <v>716</v>
      </c>
      <c r="C1370" s="131" t="s">
        <v>305</v>
      </c>
      <c r="D1370" s="132">
        <v>18572</v>
      </c>
    </row>
    <row r="1371" spans="1:4" x14ac:dyDescent="0.25">
      <c r="A1371" s="108">
        <v>44881</v>
      </c>
      <c r="B1371" s="130" t="s">
        <v>714</v>
      </c>
      <c r="C1371" s="131" t="s">
        <v>305</v>
      </c>
      <c r="D1371" s="132">
        <v>31426</v>
      </c>
    </row>
    <row r="1372" spans="1:4" x14ac:dyDescent="0.25">
      <c r="A1372" s="108">
        <v>44881</v>
      </c>
      <c r="B1372" s="130" t="s">
        <v>714</v>
      </c>
      <c r="C1372" s="131" t="s">
        <v>305</v>
      </c>
      <c r="D1372" s="132">
        <v>46397</v>
      </c>
    </row>
    <row r="1373" spans="1:4" x14ac:dyDescent="0.25">
      <c r="A1373" s="108">
        <v>44891</v>
      </c>
      <c r="B1373" s="130" t="s">
        <v>716</v>
      </c>
      <c r="C1373" s="131" t="s">
        <v>305</v>
      </c>
      <c r="D1373" s="132">
        <v>18488</v>
      </c>
    </row>
    <row r="1374" spans="1:4" x14ac:dyDescent="0.25">
      <c r="A1374" s="108">
        <v>44892</v>
      </c>
      <c r="B1374" s="130" t="s">
        <v>714</v>
      </c>
      <c r="C1374" s="131" t="s">
        <v>305</v>
      </c>
      <c r="D1374" s="132">
        <v>13107</v>
      </c>
    </row>
    <row r="1375" spans="1:4" x14ac:dyDescent="0.25">
      <c r="A1375" s="108">
        <v>44896</v>
      </c>
      <c r="B1375" s="130" t="s">
        <v>712</v>
      </c>
      <c r="C1375" s="131" t="s">
        <v>305</v>
      </c>
      <c r="D1375" s="132">
        <v>23150</v>
      </c>
    </row>
    <row r="1376" spans="1:4" x14ac:dyDescent="0.25">
      <c r="A1376" s="108">
        <v>44905</v>
      </c>
      <c r="B1376" s="130" t="s">
        <v>721</v>
      </c>
      <c r="C1376" s="131" t="s">
        <v>305</v>
      </c>
      <c r="D1376" s="132">
        <v>1500</v>
      </c>
    </row>
    <row r="1377" spans="1:4" x14ac:dyDescent="0.25">
      <c r="A1377" s="108">
        <v>44910</v>
      </c>
      <c r="B1377" s="130" t="s">
        <v>714</v>
      </c>
      <c r="C1377" s="131" t="s">
        <v>305</v>
      </c>
      <c r="D1377" s="132">
        <v>15781</v>
      </c>
    </row>
    <row r="1378" spans="1:4" x14ac:dyDescent="0.25">
      <c r="A1378" s="108">
        <v>44916</v>
      </c>
      <c r="B1378" s="130" t="s">
        <v>714</v>
      </c>
      <c r="C1378" s="131" t="s">
        <v>305</v>
      </c>
      <c r="D1378" s="132">
        <v>6320</v>
      </c>
    </row>
    <row r="1379" spans="1:4" x14ac:dyDescent="0.25">
      <c r="A1379" s="108">
        <v>44924</v>
      </c>
      <c r="B1379" s="130" t="s">
        <v>714</v>
      </c>
      <c r="C1379" s="131" t="s">
        <v>305</v>
      </c>
      <c r="D1379" s="132">
        <v>23160</v>
      </c>
    </row>
    <row r="1380" spans="1:4" x14ac:dyDescent="0.25">
      <c r="A1380" s="108">
        <v>44927</v>
      </c>
      <c r="B1380" s="130" t="s">
        <v>723</v>
      </c>
      <c r="C1380" s="131" t="s">
        <v>305</v>
      </c>
      <c r="D1380" s="132">
        <v>24356</v>
      </c>
    </row>
    <row r="1381" spans="1:4" x14ac:dyDescent="0.25">
      <c r="A1381" s="108">
        <v>44927</v>
      </c>
      <c r="B1381" s="130" t="s">
        <v>716</v>
      </c>
      <c r="C1381" s="131" t="s">
        <v>305</v>
      </c>
      <c r="D1381" s="132">
        <v>1500</v>
      </c>
    </row>
    <row r="1382" spans="1:4" x14ac:dyDescent="0.25">
      <c r="A1382" s="108">
        <v>44927</v>
      </c>
      <c r="B1382" s="130" t="s">
        <v>712</v>
      </c>
      <c r="C1382" s="131" t="s">
        <v>305</v>
      </c>
      <c r="D1382" s="132">
        <v>3400</v>
      </c>
    </row>
    <row r="1383" spans="1:4" x14ac:dyDescent="0.25">
      <c r="A1383" s="108">
        <v>44927</v>
      </c>
      <c r="B1383" s="130" t="s">
        <v>712</v>
      </c>
      <c r="C1383" s="131" t="s">
        <v>305</v>
      </c>
      <c r="D1383" s="132">
        <v>17850</v>
      </c>
    </row>
    <row r="1384" spans="1:4" x14ac:dyDescent="0.25">
      <c r="A1384" s="108">
        <v>44928</v>
      </c>
      <c r="B1384" s="130" t="s">
        <v>714</v>
      </c>
      <c r="C1384" s="131" t="s">
        <v>305</v>
      </c>
      <c r="D1384" s="132">
        <v>5976</v>
      </c>
    </row>
    <row r="1385" spans="1:4" x14ac:dyDescent="0.25">
      <c r="A1385" s="108">
        <v>44932</v>
      </c>
      <c r="B1385" s="130" t="s">
        <v>714</v>
      </c>
      <c r="C1385" s="131" t="s">
        <v>305</v>
      </c>
      <c r="D1385" s="132">
        <v>18814</v>
      </c>
    </row>
    <row r="1386" spans="1:4" x14ac:dyDescent="0.25">
      <c r="A1386" s="108">
        <v>44936</v>
      </c>
      <c r="B1386" s="130" t="s">
        <v>714</v>
      </c>
      <c r="C1386" s="131" t="s">
        <v>305</v>
      </c>
      <c r="D1386" s="132">
        <v>15208</v>
      </c>
    </row>
    <row r="1387" spans="1:4" x14ac:dyDescent="0.25">
      <c r="A1387" s="108">
        <v>44938</v>
      </c>
      <c r="B1387" s="130" t="s">
        <v>714</v>
      </c>
      <c r="C1387" s="131" t="s">
        <v>305</v>
      </c>
      <c r="D1387" s="132">
        <v>13620</v>
      </c>
    </row>
    <row r="1388" spans="1:4" x14ac:dyDescent="0.25">
      <c r="A1388" s="108">
        <v>44938</v>
      </c>
      <c r="B1388" s="130" t="s">
        <v>723</v>
      </c>
      <c r="C1388" s="131" t="s">
        <v>305</v>
      </c>
      <c r="D1388" s="132">
        <v>24556</v>
      </c>
    </row>
    <row r="1389" spans="1:4" x14ac:dyDescent="0.25">
      <c r="A1389" s="108">
        <v>44940</v>
      </c>
      <c r="B1389" s="130" t="s">
        <v>714</v>
      </c>
      <c r="C1389" s="131" t="s">
        <v>305</v>
      </c>
      <c r="D1389" s="132">
        <v>15787</v>
      </c>
    </row>
    <row r="1390" spans="1:4" x14ac:dyDescent="0.25">
      <c r="A1390" s="108">
        <v>44958</v>
      </c>
      <c r="B1390" s="130" t="s">
        <v>717</v>
      </c>
      <c r="C1390" s="131" t="s">
        <v>305</v>
      </c>
      <c r="D1390" s="132">
        <v>18764</v>
      </c>
    </row>
    <row r="1391" spans="1:4" x14ac:dyDescent="0.25">
      <c r="A1391" s="108">
        <v>44960</v>
      </c>
      <c r="B1391" s="130" t="s">
        <v>714</v>
      </c>
      <c r="C1391" s="131" t="s">
        <v>305</v>
      </c>
      <c r="D1391" s="132">
        <v>15640</v>
      </c>
    </row>
    <row r="1392" spans="1:4" x14ac:dyDescent="0.25">
      <c r="A1392" s="108">
        <v>44960</v>
      </c>
      <c r="B1392" s="130" t="s">
        <v>714</v>
      </c>
      <c r="C1392" s="131" t="s">
        <v>305</v>
      </c>
      <c r="D1392" s="132">
        <v>10470</v>
      </c>
    </row>
    <row r="1393" spans="1:4" x14ac:dyDescent="0.25">
      <c r="A1393" s="108">
        <v>44962</v>
      </c>
      <c r="B1393" s="130" t="s">
        <v>714</v>
      </c>
      <c r="C1393" s="131" t="s">
        <v>305</v>
      </c>
      <c r="D1393" s="132">
        <v>26802</v>
      </c>
    </row>
    <row r="1394" spans="1:4" x14ac:dyDescent="0.25">
      <c r="A1394" s="108">
        <v>44965</v>
      </c>
      <c r="B1394" s="130" t="s">
        <v>714</v>
      </c>
      <c r="C1394" s="131" t="s">
        <v>305</v>
      </c>
      <c r="D1394" s="132">
        <v>22114</v>
      </c>
    </row>
    <row r="1395" spans="1:4" x14ac:dyDescent="0.25">
      <c r="A1395" s="108">
        <v>44970</v>
      </c>
      <c r="B1395" s="130" t="s">
        <v>714</v>
      </c>
      <c r="C1395" s="131" t="s">
        <v>305</v>
      </c>
      <c r="D1395" s="132">
        <v>19641</v>
      </c>
    </row>
    <row r="1396" spans="1:4" x14ac:dyDescent="0.25">
      <c r="A1396" s="108">
        <v>44970</v>
      </c>
      <c r="B1396" s="130" t="s">
        <v>714</v>
      </c>
      <c r="C1396" s="131" t="s">
        <v>305</v>
      </c>
      <c r="D1396" s="132">
        <v>4000</v>
      </c>
    </row>
    <row r="1397" spans="1:4" x14ac:dyDescent="0.25">
      <c r="A1397" s="108">
        <v>44970</v>
      </c>
      <c r="B1397" s="130" t="s">
        <v>712</v>
      </c>
      <c r="C1397" s="131" t="s">
        <v>305</v>
      </c>
      <c r="D1397" s="132">
        <v>14400</v>
      </c>
    </row>
    <row r="1398" spans="1:4" x14ac:dyDescent="0.25">
      <c r="A1398" s="108">
        <v>44970</v>
      </c>
      <c r="B1398" s="130" t="s">
        <v>712</v>
      </c>
      <c r="C1398" s="131" t="s">
        <v>305</v>
      </c>
      <c r="D1398" s="132">
        <v>17000</v>
      </c>
    </row>
    <row r="1399" spans="1:4" x14ac:dyDescent="0.25">
      <c r="A1399" s="108">
        <v>44977</v>
      </c>
      <c r="B1399" s="130" t="s">
        <v>724</v>
      </c>
      <c r="C1399" s="131" t="s">
        <v>305</v>
      </c>
      <c r="D1399" s="132">
        <v>15968</v>
      </c>
    </row>
    <row r="1400" spans="1:4" x14ac:dyDescent="0.25">
      <c r="A1400" s="108">
        <v>44977</v>
      </c>
      <c r="B1400" s="130" t="s">
        <v>716</v>
      </c>
      <c r="C1400" s="131" t="s">
        <v>305</v>
      </c>
      <c r="D1400" s="132">
        <v>17882</v>
      </c>
    </row>
    <row r="1401" spans="1:4" x14ac:dyDescent="0.25">
      <c r="A1401" s="108">
        <v>44977</v>
      </c>
      <c r="B1401" s="130" t="s">
        <v>717</v>
      </c>
      <c r="C1401" s="131" t="s">
        <v>305</v>
      </c>
      <c r="D1401" s="132">
        <v>18446</v>
      </c>
    </row>
    <row r="1402" spans="1:4" x14ac:dyDescent="0.25">
      <c r="A1402" s="108">
        <v>44986</v>
      </c>
      <c r="B1402" s="130" t="s">
        <v>719</v>
      </c>
      <c r="C1402" s="131" t="s">
        <v>733</v>
      </c>
      <c r="D1402" s="132">
        <v>978168</v>
      </c>
    </row>
    <row r="1403" spans="1:4" x14ac:dyDescent="0.25">
      <c r="A1403" s="108">
        <v>44986</v>
      </c>
      <c r="B1403" s="130" t="s">
        <v>714</v>
      </c>
      <c r="C1403" s="131" t="s">
        <v>734</v>
      </c>
      <c r="D1403" s="132">
        <v>24943</v>
      </c>
    </row>
    <row r="1404" spans="1:4" x14ac:dyDescent="0.25">
      <c r="A1404" s="108">
        <v>44986</v>
      </c>
      <c r="B1404" s="130" t="s">
        <v>714</v>
      </c>
      <c r="C1404" s="131" t="s">
        <v>735</v>
      </c>
      <c r="D1404" s="132">
        <v>18902</v>
      </c>
    </row>
    <row r="1405" spans="1:4" x14ac:dyDescent="0.25">
      <c r="A1405" s="108">
        <v>44986</v>
      </c>
      <c r="B1405" s="130" t="s">
        <v>714</v>
      </c>
      <c r="C1405" s="131" t="s">
        <v>736</v>
      </c>
      <c r="D1405" s="132">
        <v>8896</v>
      </c>
    </row>
    <row r="1406" spans="1:4" x14ac:dyDescent="0.25">
      <c r="A1406" s="108">
        <v>44986</v>
      </c>
      <c r="B1406" s="130" t="s">
        <v>714</v>
      </c>
      <c r="C1406" s="131" t="s">
        <v>305</v>
      </c>
      <c r="D1406" s="132">
        <v>21479</v>
      </c>
    </row>
    <row r="1407" spans="1:4" x14ac:dyDescent="0.25">
      <c r="A1407" s="108">
        <v>44986</v>
      </c>
      <c r="B1407" s="130" t="s">
        <v>679</v>
      </c>
      <c r="C1407" s="131" t="s">
        <v>305</v>
      </c>
      <c r="D1407" s="132">
        <v>2850</v>
      </c>
    </row>
    <row r="1408" spans="1:4" x14ac:dyDescent="0.25">
      <c r="A1408" s="108">
        <v>44987</v>
      </c>
      <c r="B1408" s="130" t="s">
        <v>679</v>
      </c>
      <c r="C1408" s="131" t="s">
        <v>305</v>
      </c>
      <c r="D1408" s="132">
        <v>5000</v>
      </c>
    </row>
    <row r="1409" spans="1:4" x14ac:dyDescent="0.25">
      <c r="A1409" s="108">
        <v>44996</v>
      </c>
      <c r="B1409" s="130" t="s">
        <v>714</v>
      </c>
      <c r="C1409" s="131" t="s">
        <v>305</v>
      </c>
      <c r="D1409" s="132">
        <v>26459</v>
      </c>
    </row>
    <row r="1410" spans="1:4" x14ac:dyDescent="0.25">
      <c r="A1410" s="108">
        <v>44998</v>
      </c>
      <c r="B1410" s="130" t="s">
        <v>712</v>
      </c>
      <c r="C1410" s="131" t="s">
        <v>305</v>
      </c>
      <c r="D1410" s="132">
        <v>19800</v>
      </c>
    </row>
    <row r="1411" spans="1:4" x14ac:dyDescent="0.25">
      <c r="A1411" s="108">
        <v>44998</v>
      </c>
      <c r="B1411" s="130" t="s">
        <v>712</v>
      </c>
      <c r="C1411" s="131" t="s">
        <v>305</v>
      </c>
      <c r="D1411" s="132">
        <v>5950</v>
      </c>
    </row>
    <row r="1412" spans="1:4" x14ac:dyDescent="0.25">
      <c r="A1412" s="108">
        <v>45003</v>
      </c>
      <c r="B1412" s="130" t="s">
        <v>714</v>
      </c>
      <c r="C1412" s="131" t="s">
        <v>305</v>
      </c>
      <c r="D1412" s="132">
        <v>18870</v>
      </c>
    </row>
    <row r="1413" spans="1:4" x14ac:dyDescent="0.25">
      <c r="A1413" s="108">
        <v>45008</v>
      </c>
      <c r="B1413" s="130" t="s">
        <v>714</v>
      </c>
      <c r="C1413" s="131" t="s">
        <v>305</v>
      </c>
      <c r="D1413" s="132">
        <v>4345</v>
      </c>
    </row>
    <row r="1414" spans="1:4" x14ac:dyDescent="0.25">
      <c r="A1414" s="108">
        <v>45010</v>
      </c>
      <c r="B1414" s="130" t="s">
        <v>722</v>
      </c>
      <c r="C1414" s="131" t="s">
        <v>305</v>
      </c>
      <c r="D1414" s="132">
        <v>34400</v>
      </c>
    </row>
    <row r="1415" spans="1:4" x14ac:dyDescent="0.25">
      <c r="A1415" s="108">
        <v>45012</v>
      </c>
      <c r="B1415" s="130" t="s">
        <v>717</v>
      </c>
      <c r="C1415" s="131" t="s">
        <v>305</v>
      </c>
      <c r="D1415" s="132">
        <v>18398</v>
      </c>
    </row>
    <row r="1416" spans="1:4" x14ac:dyDescent="0.25">
      <c r="A1416" s="108">
        <v>45012</v>
      </c>
      <c r="B1416" s="130" t="s">
        <v>714</v>
      </c>
      <c r="C1416" s="131" t="s">
        <v>305</v>
      </c>
      <c r="D1416" s="132">
        <v>19580</v>
      </c>
    </row>
    <row r="1417" spans="1:4" x14ac:dyDescent="0.25">
      <c r="A1417" s="108">
        <v>45016</v>
      </c>
      <c r="B1417" s="130" t="s">
        <v>712</v>
      </c>
      <c r="C1417" s="131" t="s">
        <v>305</v>
      </c>
      <c r="D1417" s="132">
        <v>16200</v>
      </c>
    </row>
    <row r="1418" spans="1:4" x14ac:dyDescent="0.25">
      <c r="A1418" s="108">
        <v>45016</v>
      </c>
      <c r="B1418" s="130" t="s">
        <v>347</v>
      </c>
      <c r="C1418" s="131" t="s">
        <v>305</v>
      </c>
      <c r="D1418" s="132">
        <v>652939</v>
      </c>
    </row>
    <row r="1419" spans="1:4" x14ac:dyDescent="0.25">
      <c r="A1419" s="108">
        <v>45017</v>
      </c>
      <c r="B1419" s="130" t="s">
        <v>722</v>
      </c>
      <c r="C1419" s="131" t="s">
        <v>737</v>
      </c>
      <c r="D1419" s="132">
        <v>17200</v>
      </c>
    </row>
    <row r="1420" spans="1:4" x14ac:dyDescent="0.25">
      <c r="A1420" s="108">
        <v>45018</v>
      </c>
      <c r="B1420" s="130" t="s">
        <v>714</v>
      </c>
      <c r="C1420" s="131" t="s">
        <v>738</v>
      </c>
      <c r="D1420" s="132">
        <v>23172</v>
      </c>
    </row>
    <row r="1421" spans="1:4" x14ac:dyDescent="0.25">
      <c r="A1421" s="108">
        <v>45028</v>
      </c>
      <c r="B1421" s="130" t="s">
        <v>714</v>
      </c>
      <c r="C1421" s="131" t="s">
        <v>739</v>
      </c>
      <c r="D1421" s="132">
        <v>9064</v>
      </c>
    </row>
    <row r="1422" spans="1:4" x14ac:dyDescent="0.25">
      <c r="A1422" s="108">
        <v>45032</v>
      </c>
      <c r="B1422" s="130" t="s">
        <v>714</v>
      </c>
      <c r="C1422" s="131" t="s">
        <v>740</v>
      </c>
      <c r="D1422" s="132">
        <v>11146</v>
      </c>
    </row>
    <row r="1423" spans="1:4" x14ac:dyDescent="0.25">
      <c r="A1423" s="108">
        <v>45034</v>
      </c>
      <c r="B1423" s="130" t="s">
        <v>714</v>
      </c>
      <c r="C1423" s="131" t="s">
        <v>741</v>
      </c>
      <c r="D1423" s="132">
        <v>15739</v>
      </c>
    </row>
    <row r="1424" spans="1:4" x14ac:dyDescent="0.25">
      <c r="A1424" s="108">
        <v>45046</v>
      </c>
      <c r="B1424" s="130" t="s">
        <v>714</v>
      </c>
      <c r="C1424" s="131" t="s">
        <v>742</v>
      </c>
      <c r="D1424" s="132">
        <v>39319</v>
      </c>
    </row>
    <row r="1425" spans="1:4" x14ac:dyDescent="0.25">
      <c r="A1425" s="108">
        <v>45047</v>
      </c>
      <c r="B1425" s="130" t="s">
        <v>712</v>
      </c>
      <c r="C1425" s="131" t="s">
        <v>743</v>
      </c>
      <c r="D1425" s="132">
        <v>15300</v>
      </c>
    </row>
    <row r="1426" spans="1:4" x14ac:dyDescent="0.25">
      <c r="A1426" s="108">
        <v>45047</v>
      </c>
      <c r="B1426" s="130" t="s">
        <v>722</v>
      </c>
      <c r="C1426" s="131" t="s">
        <v>744</v>
      </c>
      <c r="D1426" s="132">
        <v>12900</v>
      </c>
    </row>
    <row r="1427" spans="1:4" x14ac:dyDescent="0.25">
      <c r="A1427" s="108">
        <v>45051</v>
      </c>
      <c r="B1427" s="130" t="s">
        <v>714</v>
      </c>
      <c r="C1427" s="131" t="s">
        <v>745</v>
      </c>
      <c r="D1427" s="132">
        <v>19997</v>
      </c>
    </row>
    <row r="1428" spans="1:4" x14ac:dyDescent="0.25">
      <c r="A1428" s="108">
        <v>45055</v>
      </c>
      <c r="B1428" s="130" t="s">
        <v>714</v>
      </c>
      <c r="C1428" s="131" t="s">
        <v>746</v>
      </c>
      <c r="D1428" s="132">
        <v>25297</v>
      </c>
    </row>
    <row r="1429" spans="1:4" x14ac:dyDescent="0.25">
      <c r="A1429" s="108">
        <v>45057</v>
      </c>
      <c r="B1429" s="130" t="s">
        <v>679</v>
      </c>
      <c r="C1429" s="131" t="s">
        <v>747</v>
      </c>
      <c r="D1429" s="132">
        <v>2500</v>
      </c>
    </row>
    <row r="1430" spans="1:4" x14ac:dyDescent="0.25">
      <c r="A1430" s="108">
        <v>45059</v>
      </c>
      <c r="B1430" s="130" t="s">
        <v>714</v>
      </c>
      <c r="C1430" s="131" t="s">
        <v>748</v>
      </c>
      <c r="D1430" s="132">
        <v>22421</v>
      </c>
    </row>
    <row r="1431" spans="1:4" x14ac:dyDescent="0.25">
      <c r="A1431" s="108">
        <v>45061</v>
      </c>
      <c r="B1431" s="130" t="s">
        <v>716</v>
      </c>
      <c r="C1431" s="131" t="s">
        <v>749</v>
      </c>
      <c r="D1431" s="132">
        <v>18614</v>
      </c>
    </row>
    <row r="1432" spans="1:4" x14ac:dyDescent="0.25">
      <c r="A1432" s="108">
        <v>45062</v>
      </c>
      <c r="B1432" s="130" t="s">
        <v>714</v>
      </c>
      <c r="C1432" s="131" t="s">
        <v>750</v>
      </c>
      <c r="D1432" s="132">
        <v>24900</v>
      </c>
    </row>
    <row r="1433" spans="1:4" x14ac:dyDescent="0.25">
      <c r="A1433" s="108">
        <v>45069</v>
      </c>
      <c r="B1433" s="130" t="s">
        <v>714</v>
      </c>
      <c r="C1433" s="131" t="s">
        <v>751</v>
      </c>
      <c r="D1433" s="132">
        <v>15855</v>
      </c>
    </row>
    <row r="1434" spans="1:4" x14ac:dyDescent="0.25">
      <c r="A1434" s="108">
        <v>45078</v>
      </c>
      <c r="B1434" s="130" t="s">
        <v>722</v>
      </c>
      <c r="C1434" s="131" t="s">
        <v>752</v>
      </c>
      <c r="D1434" s="132">
        <v>21500</v>
      </c>
    </row>
    <row r="1435" spans="1:4" x14ac:dyDescent="0.25">
      <c r="A1435" s="108">
        <v>45079</v>
      </c>
      <c r="B1435" s="130" t="s">
        <v>714</v>
      </c>
      <c r="C1435" s="131" t="s">
        <v>753</v>
      </c>
      <c r="D1435" s="132">
        <v>17823</v>
      </c>
    </row>
    <row r="1436" spans="1:4" x14ac:dyDescent="0.25">
      <c r="A1436" s="108">
        <v>45079</v>
      </c>
      <c r="B1436" s="130" t="s">
        <v>714</v>
      </c>
      <c r="C1436" s="131" t="s">
        <v>753</v>
      </c>
      <c r="D1436" s="132">
        <v>44251</v>
      </c>
    </row>
    <row r="1437" spans="1:4" x14ac:dyDescent="0.25">
      <c r="A1437" s="108">
        <v>45083</v>
      </c>
      <c r="B1437" s="130" t="s">
        <v>714</v>
      </c>
      <c r="C1437" s="131" t="s">
        <v>754</v>
      </c>
      <c r="D1437" s="132">
        <v>19243</v>
      </c>
    </row>
    <row r="1438" spans="1:4" x14ac:dyDescent="0.25">
      <c r="A1438" s="108">
        <v>45083</v>
      </c>
      <c r="B1438" s="130" t="s">
        <v>712</v>
      </c>
      <c r="C1438" s="131" t="s">
        <v>755</v>
      </c>
      <c r="D1438" s="132">
        <v>34000</v>
      </c>
    </row>
    <row r="1439" spans="1:4" x14ac:dyDescent="0.25">
      <c r="A1439" s="108">
        <v>45087</v>
      </c>
      <c r="B1439" s="130" t="s">
        <v>714</v>
      </c>
      <c r="C1439" s="131" t="s">
        <v>756</v>
      </c>
      <c r="D1439" s="132">
        <v>25406</v>
      </c>
    </row>
    <row r="1440" spans="1:4" x14ac:dyDescent="0.25">
      <c r="A1440" s="108">
        <v>45096</v>
      </c>
      <c r="B1440" s="130" t="s">
        <v>714</v>
      </c>
      <c r="C1440" s="131" t="s">
        <v>757</v>
      </c>
      <c r="D1440" s="132">
        <v>30751</v>
      </c>
    </row>
    <row r="1441" spans="1:4" x14ac:dyDescent="0.25">
      <c r="A1441" s="108">
        <v>45105</v>
      </c>
      <c r="B1441" s="130" t="s">
        <v>679</v>
      </c>
      <c r="C1441" s="131" t="s">
        <v>758</v>
      </c>
      <c r="D1441" s="132">
        <v>2000</v>
      </c>
    </row>
    <row r="1442" spans="1:4" x14ac:dyDescent="0.25">
      <c r="A1442" s="108">
        <v>45110</v>
      </c>
      <c r="B1442" s="130" t="s">
        <v>714</v>
      </c>
      <c r="C1442" s="131" t="s">
        <v>759</v>
      </c>
      <c r="D1442" s="132">
        <v>34029</v>
      </c>
    </row>
    <row r="1443" spans="1:4" x14ac:dyDescent="0.25">
      <c r="A1443" s="108">
        <v>45112</v>
      </c>
      <c r="B1443" s="130" t="s">
        <v>712</v>
      </c>
      <c r="C1443" s="131" t="s">
        <v>760</v>
      </c>
      <c r="D1443" s="132">
        <v>26200</v>
      </c>
    </row>
    <row r="1444" spans="1:4" x14ac:dyDescent="0.25">
      <c r="A1444" s="108">
        <v>45114</v>
      </c>
      <c r="B1444" s="130" t="s">
        <v>714</v>
      </c>
      <c r="C1444" s="131" t="s">
        <v>761</v>
      </c>
      <c r="D1444" s="132">
        <v>22538</v>
      </c>
    </row>
    <row r="1445" spans="1:4" x14ac:dyDescent="0.25">
      <c r="A1445" s="108">
        <v>45119</v>
      </c>
      <c r="B1445" s="130" t="s">
        <v>714</v>
      </c>
      <c r="C1445" s="131" t="s">
        <v>762</v>
      </c>
      <c r="D1445" s="132">
        <v>17575</v>
      </c>
    </row>
    <row r="1446" spans="1:4" x14ac:dyDescent="0.25">
      <c r="A1446" s="108">
        <v>45124</v>
      </c>
      <c r="B1446" s="130" t="s">
        <v>714</v>
      </c>
      <c r="C1446" s="131" t="s">
        <v>763</v>
      </c>
      <c r="D1446" s="132">
        <v>25545</v>
      </c>
    </row>
    <row r="1447" spans="1:4" x14ac:dyDescent="0.25">
      <c r="A1447" s="108">
        <v>45133</v>
      </c>
      <c r="B1447" s="130" t="s">
        <v>714</v>
      </c>
      <c r="C1447" s="131" t="s">
        <v>764</v>
      </c>
      <c r="D1447" s="132">
        <v>27125</v>
      </c>
    </row>
    <row r="1448" spans="1:4" x14ac:dyDescent="0.25">
      <c r="A1448" s="108">
        <v>45138</v>
      </c>
      <c r="B1448" s="130" t="s">
        <v>716</v>
      </c>
      <c r="C1448" s="131" t="s">
        <v>765</v>
      </c>
      <c r="D1448" s="132">
        <v>17876</v>
      </c>
    </row>
    <row r="1449" spans="1:4" x14ac:dyDescent="0.25">
      <c r="A1449" s="108">
        <v>45138</v>
      </c>
      <c r="B1449" s="130" t="s">
        <v>712</v>
      </c>
      <c r="C1449" s="131" t="s">
        <v>766</v>
      </c>
      <c r="D1449" s="132">
        <v>6200</v>
      </c>
    </row>
    <row r="1450" spans="1:4" x14ac:dyDescent="0.25">
      <c r="A1450" s="108">
        <v>45139</v>
      </c>
      <c r="B1450" s="130" t="s">
        <v>722</v>
      </c>
      <c r="C1450" s="131" t="s">
        <v>767</v>
      </c>
      <c r="D1450" s="132">
        <v>30100</v>
      </c>
    </row>
    <row r="1451" spans="1:4" x14ac:dyDescent="0.25">
      <c r="A1451" s="108">
        <v>45139</v>
      </c>
      <c r="B1451" s="130" t="s">
        <v>722</v>
      </c>
      <c r="C1451" s="131" t="s">
        <v>768</v>
      </c>
      <c r="D1451" s="132">
        <v>8600</v>
      </c>
    </row>
    <row r="1452" spans="1:4" x14ac:dyDescent="0.25">
      <c r="A1452" s="108">
        <v>45140</v>
      </c>
      <c r="B1452" s="130" t="s">
        <v>714</v>
      </c>
      <c r="C1452" s="131" t="s">
        <v>769</v>
      </c>
      <c r="D1452" s="132">
        <v>31046</v>
      </c>
    </row>
    <row r="1453" spans="1:4" x14ac:dyDescent="0.25">
      <c r="A1453" s="108">
        <v>45143</v>
      </c>
      <c r="B1453" s="130" t="s">
        <v>679</v>
      </c>
      <c r="C1453" s="131" t="s">
        <v>770</v>
      </c>
      <c r="D1453" s="132">
        <v>2000</v>
      </c>
    </row>
    <row r="1454" spans="1:4" x14ac:dyDescent="0.25">
      <c r="A1454" s="108">
        <v>45143</v>
      </c>
      <c r="B1454" s="130" t="s">
        <v>679</v>
      </c>
      <c r="C1454" s="131" t="s">
        <v>771</v>
      </c>
      <c r="D1454" s="132">
        <v>2000</v>
      </c>
    </row>
    <row r="1455" spans="1:4" x14ac:dyDescent="0.25">
      <c r="A1455" s="108">
        <v>45143</v>
      </c>
      <c r="B1455" s="130" t="s">
        <v>679</v>
      </c>
      <c r="C1455" s="131" t="s">
        <v>772</v>
      </c>
      <c r="D1455" s="132">
        <v>1000</v>
      </c>
    </row>
    <row r="1456" spans="1:4" x14ac:dyDescent="0.25">
      <c r="A1456" s="108">
        <v>45147</v>
      </c>
      <c r="B1456" s="130" t="s">
        <v>714</v>
      </c>
      <c r="C1456" s="131" t="s">
        <v>773</v>
      </c>
      <c r="D1456" s="132">
        <v>32807</v>
      </c>
    </row>
    <row r="1457" spans="1:4" x14ac:dyDescent="0.25">
      <c r="A1457" s="108">
        <v>45156</v>
      </c>
      <c r="B1457" s="130" t="s">
        <v>714</v>
      </c>
      <c r="C1457" s="131" t="s">
        <v>774</v>
      </c>
      <c r="D1457" s="132">
        <v>44225</v>
      </c>
    </row>
    <row r="1458" spans="1:4" x14ac:dyDescent="0.25">
      <c r="A1458" s="108">
        <v>45161</v>
      </c>
      <c r="B1458" s="130" t="s">
        <v>717</v>
      </c>
      <c r="C1458" s="131" t="s">
        <v>305</v>
      </c>
      <c r="D1458" s="132">
        <v>18548</v>
      </c>
    </row>
    <row r="1459" spans="1:4" x14ac:dyDescent="0.25">
      <c r="A1459" s="108">
        <v>45162</v>
      </c>
      <c r="B1459" s="130" t="s">
        <v>714</v>
      </c>
      <c r="C1459" s="131" t="s">
        <v>775</v>
      </c>
      <c r="D1459" s="132">
        <v>24542</v>
      </c>
    </row>
    <row r="1460" spans="1:4" x14ac:dyDescent="0.25">
      <c r="A1460" s="133">
        <v>44677</v>
      </c>
      <c r="B1460" s="134" t="s">
        <v>776</v>
      </c>
      <c r="C1460" s="131"/>
      <c r="D1460" s="137">
        <v>203750</v>
      </c>
    </row>
    <row r="1461" spans="1:4" x14ac:dyDescent="0.25">
      <c r="A1461" s="135">
        <v>44697</v>
      </c>
      <c r="B1461" s="136" t="s">
        <v>777</v>
      </c>
      <c r="C1461" s="131"/>
      <c r="D1461" s="138">
        <v>24000</v>
      </c>
    </row>
    <row r="1462" spans="1:4" x14ac:dyDescent="0.25">
      <c r="A1462" s="135">
        <v>44723</v>
      </c>
      <c r="B1462" s="136" t="s">
        <v>777</v>
      </c>
      <c r="C1462" s="131"/>
      <c r="D1462" s="138">
        <v>27516</v>
      </c>
    </row>
    <row r="1463" spans="1:4" x14ac:dyDescent="0.25">
      <c r="A1463" s="135">
        <v>44734</v>
      </c>
      <c r="B1463" s="136" t="s">
        <v>778</v>
      </c>
      <c r="C1463" s="131"/>
      <c r="D1463" s="138">
        <v>43890</v>
      </c>
    </row>
    <row r="1464" spans="1:4" x14ac:dyDescent="0.25">
      <c r="A1464" s="135">
        <v>44745</v>
      </c>
      <c r="B1464" s="136" t="s">
        <v>779</v>
      </c>
      <c r="C1464" s="131"/>
      <c r="D1464" s="138">
        <v>11100</v>
      </c>
    </row>
    <row r="1465" spans="1:4" x14ac:dyDescent="0.25">
      <c r="A1465" s="135">
        <v>44750</v>
      </c>
      <c r="B1465" s="136" t="s">
        <v>777</v>
      </c>
      <c r="C1465" s="131"/>
      <c r="D1465" s="138">
        <v>8000</v>
      </c>
    </row>
    <row r="1466" spans="1:4" x14ac:dyDescent="0.25">
      <c r="A1466" s="135">
        <v>44774</v>
      </c>
      <c r="B1466" s="136" t="s">
        <v>780</v>
      </c>
      <c r="C1466" s="131"/>
      <c r="D1466" s="138">
        <v>23000</v>
      </c>
    </row>
    <row r="1467" spans="1:4" x14ac:dyDescent="0.25">
      <c r="A1467" s="135">
        <v>44805</v>
      </c>
      <c r="B1467" s="136" t="s">
        <v>781</v>
      </c>
      <c r="C1467" s="131"/>
      <c r="D1467" s="138">
        <v>172400</v>
      </c>
    </row>
    <row r="1468" spans="1:4" x14ac:dyDescent="0.25">
      <c r="A1468" s="135">
        <v>44815</v>
      </c>
      <c r="B1468" s="136" t="s">
        <v>777</v>
      </c>
      <c r="C1468" s="131"/>
      <c r="D1468" s="138">
        <v>26400</v>
      </c>
    </row>
    <row r="1469" spans="1:4" x14ac:dyDescent="0.25">
      <c r="A1469" s="135">
        <v>44836</v>
      </c>
      <c r="B1469" s="136" t="s">
        <v>777</v>
      </c>
      <c r="C1469" s="131"/>
      <c r="D1469" s="138">
        <v>20275</v>
      </c>
    </row>
    <row r="1470" spans="1:4" x14ac:dyDescent="0.25">
      <c r="A1470" s="135">
        <v>44846</v>
      </c>
      <c r="B1470" s="136" t="s">
        <v>782</v>
      </c>
      <c r="C1470" s="131"/>
      <c r="D1470" s="138">
        <v>150000</v>
      </c>
    </row>
    <row r="1471" spans="1:4" x14ac:dyDescent="0.25">
      <c r="A1471" s="135">
        <v>44872</v>
      </c>
      <c r="B1471" s="136" t="s">
        <v>779</v>
      </c>
      <c r="C1471" s="131"/>
      <c r="D1471" s="138">
        <v>5130</v>
      </c>
    </row>
    <row r="1472" spans="1:4" x14ac:dyDescent="0.25">
      <c r="A1472" s="135">
        <v>44872</v>
      </c>
      <c r="B1472" s="136" t="s">
        <v>779</v>
      </c>
      <c r="C1472" s="131"/>
      <c r="D1472" s="138">
        <v>9912</v>
      </c>
    </row>
    <row r="1473" spans="1:4" x14ac:dyDescent="0.25">
      <c r="A1473" s="135">
        <v>44894</v>
      </c>
      <c r="B1473" s="136" t="s">
        <v>783</v>
      </c>
      <c r="C1473" s="131"/>
      <c r="D1473" s="138">
        <v>300000</v>
      </c>
    </row>
    <row r="1474" spans="1:4" x14ac:dyDescent="0.25">
      <c r="A1474" s="135">
        <v>44902</v>
      </c>
      <c r="B1474" s="136" t="s">
        <v>784</v>
      </c>
      <c r="C1474" s="131"/>
      <c r="D1474" s="138">
        <v>1404520</v>
      </c>
    </row>
    <row r="1475" spans="1:4" x14ac:dyDescent="0.25">
      <c r="A1475" s="135">
        <v>44903</v>
      </c>
      <c r="B1475" s="136" t="s">
        <v>785</v>
      </c>
      <c r="C1475" s="131"/>
      <c r="D1475" s="138">
        <v>1404520</v>
      </c>
    </row>
    <row r="1476" spans="1:4" x14ac:dyDescent="0.25">
      <c r="A1476" s="135">
        <v>44904</v>
      </c>
      <c r="B1476" s="136" t="s">
        <v>786</v>
      </c>
      <c r="C1476" s="131"/>
      <c r="D1476" s="138">
        <v>1404520</v>
      </c>
    </row>
    <row r="1477" spans="1:4" x14ac:dyDescent="0.25">
      <c r="A1477" s="135">
        <v>44905</v>
      </c>
      <c r="B1477" s="136" t="s">
        <v>787</v>
      </c>
      <c r="C1477" s="131"/>
      <c r="D1477" s="138">
        <v>1404520</v>
      </c>
    </row>
    <row r="1478" spans="1:4" x14ac:dyDescent="0.25">
      <c r="A1478" s="135">
        <v>44909</v>
      </c>
      <c r="B1478" s="136" t="s">
        <v>788</v>
      </c>
      <c r="C1478" s="131"/>
      <c r="D1478" s="138">
        <v>1404520</v>
      </c>
    </row>
    <row r="1479" spans="1:4" x14ac:dyDescent="0.25">
      <c r="A1479" s="135">
        <v>44917</v>
      </c>
      <c r="B1479" s="136" t="s">
        <v>777</v>
      </c>
      <c r="C1479" s="131"/>
      <c r="D1479" s="138">
        <v>8000</v>
      </c>
    </row>
    <row r="1480" spans="1:4" x14ac:dyDescent="0.25">
      <c r="A1480" s="135">
        <v>44927</v>
      </c>
      <c r="B1480" s="136" t="s">
        <v>779</v>
      </c>
      <c r="C1480" s="131"/>
      <c r="D1480" s="138">
        <v>11916</v>
      </c>
    </row>
    <row r="1481" spans="1:4" x14ac:dyDescent="0.25">
      <c r="A1481" s="135">
        <v>44927</v>
      </c>
      <c r="B1481" s="136" t="s">
        <v>779</v>
      </c>
      <c r="C1481" s="131"/>
      <c r="D1481" s="138">
        <v>5508</v>
      </c>
    </row>
    <row r="1482" spans="1:4" x14ac:dyDescent="0.25">
      <c r="A1482" s="135">
        <v>44928</v>
      </c>
      <c r="B1482" s="136" t="s">
        <v>789</v>
      </c>
      <c r="C1482" s="131"/>
      <c r="D1482" s="138">
        <v>1000000</v>
      </c>
    </row>
    <row r="1483" spans="1:4" x14ac:dyDescent="0.25">
      <c r="A1483" s="135">
        <v>44928</v>
      </c>
      <c r="B1483" s="136" t="s">
        <v>790</v>
      </c>
      <c r="C1483" s="131"/>
      <c r="D1483" s="138">
        <v>785000</v>
      </c>
    </row>
    <row r="1484" spans="1:4" x14ac:dyDescent="0.25">
      <c r="A1484" s="135">
        <v>44929</v>
      </c>
      <c r="B1484" s="136" t="s">
        <v>791</v>
      </c>
      <c r="C1484" s="131"/>
      <c r="D1484" s="138">
        <v>1000000</v>
      </c>
    </row>
    <row r="1485" spans="1:4" x14ac:dyDescent="0.25">
      <c r="A1485" s="135">
        <v>44929</v>
      </c>
      <c r="B1485" s="136" t="s">
        <v>792</v>
      </c>
      <c r="C1485" s="131"/>
      <c r="D1485" s="138">
        <v>500000</v>
      </c>
    </row>
    <row r="1486" spans="1:4" x14ac:dyDescent="0.25">
      <c r="A1486" s="135">
        <v>44933</v>
      </c>
      <c r="B1486" s="136" t="s">
        <v>784</v>
      </c>
      <c r="C1486" s="131"/>
      <c r="D1486" s="138">
        <v>593250</v>
      </c>
    </row>
    <row r="1487" spans="1:4" x14ac:dyDescent="0.25">
      <c r="A1487" s="135">
        <v>44934</v>
      </c>
      <c r="B1487" s="136" t="s">
        <v>793</v>
      </c>
      <c r="C1487" s="131"/>
      <c r="D1487" s="138">
        <v>250000</v>
      </c>
    </row>
    <row r="1488" spans="1:4" x14ac:dyDescent="0.25">
      <c r="A1488" s="135">
        <v>44936</v>
      </c>
      <c r="B1488" s="136" t="s">
        <v>794</v>
      </c>
      <c r="C1488" s="131"/>
      <c r="D1488" s="138">
        <v>1000000</v>
      </c>
    </row>
    <row r="1489" spans="1:4" x14ac:dyDescent="0.25">
      <c r="A1489" s="135">
        <v>44936</v>
      </c>
      <c r="B1489" s="136" t="s">
        <v>795</v>
      </c>
      <c r="C1489" s="131"/>
      <c r="D1489" s="138">
        <v>250000</v>
      </c>
    </row>
    <row r="1490" spans="1:4" x14ac:dyDescent="0.25">
      <c r="A1490" s="135">
        <v>44936</v>
      </c>
      <c r="B1490" s="136" t="s">
        <v>796</v>
      </c>
      <c r="C1490" s="131"/>
      <c r="D1490" s="138">
        <v>790000</v>
      </c>
    </row>
    <row r="1491" spans="1:4" x14ac:dyDescent="0.25">
      <c r="A1491" s="135">
        <v>44936</v>
      </c>
      <c r="B1491" s="136" t="s">
        <v>787</v>
      </c>
      <c r="C1491" s="131"/>
      <c r="D1491" s="138">
        <v>594000</v>
      </c>
    </row>
    <row r="1492" spans="1:4" x14ac:dyDescent="0.25">
      <c r="A1492" s="135">
        <v>44936</v>
      </c>
      <c r="B1492" s="136" t="s">
        <v>785</v>
      </c>
      <c r="C1492" s="131"/>
      <c r="D1492" s="138">
        <v>600000</v>
      </c>
    </row>
    <row r="1493" spans="1:4" x14ac:dyDescent="0.25">
      <c r="A1493" s="135">
        <v>44937</v>
      </c>
      <c r="B1493" s="136" t="s">
        <v>797</v>
      </c>
      <c r="C1493" s="131"/>
      <c r="D1493" s="138">
        <v>250000</v>
      </c>
    </row>
    <row r="1494" spans="1:4" x14ac:dyDescent="0.25">
      <c r="A1494" s="135">
        <v>44937</v>
      </c>
      <c r="B1494" s="136" t="s">
        <v>798</v>
      </c>
      <c r="C1494" s="131"/>
      <c r="D1494" s="138">
        <v>250000</v>
      </c>
    </row>
    <row r="1495" spans="1:4" x14ac:dyDescent="0.25">
      <c r="A1495" s="135">
        <v>44937</v>
      </c>
      <c r="B1495" s="136" t="s">
        <v>799</v>
      </c>
      <c r="C1495" s="131"/>
      <c r="D1495" s="138">
        <v>250000</v>
      </c>
    </row>
    <row r="1496" spans="1:4" x14ac:dyDescent="0.25">
      <c r="A1496" s="135">
        <v>44939</v>
      </c>
      <c r="B1496" s="136" t="s">
        <v>800</v>
      </c>
      <c r="C1496" s="131"/>
      <c r="D1496" s="138">
        <v>500000</v>
      </c>
    </row>
    <row r="1497" spans="1:4" x14ac:dyDescent="0.25">
      <c r="A1497" s="135">
        <v>44940</v>
      </c>
      <c r="B1497" s="136" t="s">
        <v>788</v>
      </c>
      <c r="C1497" s="131"/>
      <c r="D1497" s="138">
        <v>592000</v>
      </c>
    </row>
    <row r="1498" spans="1:4" x14ac:dyDescent="0.25">
      <c r="A1498" s="135">
        <v>44941</v>
      </c>
      <c r="B1498" s="136" t="s">
        <v>801</v>
      </c>
      <c r="C1498" s="131"/>
      <c r="D1498" s="138">
        <v>250000</v>
      </c>
    </row>
    <row r="1499" spans="1:4" x14ac:dyDescent="0.25">
      <c r="A1499" s="135">
        <v>44941</v>
      </c>
      <c r="B1499" s="136" t="s">
        <v>802</v>
      </c>
      <c r="C1499" s="131"/>
      <c r="D1499" s="138">
        <v>525300</v>
      </c>
    </row>
    <row r="1500" spans="1:4" x14ac:dyDescent="0.25">
      <c r="A1500" s="135">
        <v>44941</v>
      </c>
      <c r="B1500" s="136" t="s">
        <v>803</v>
      </c>
      <c r="C1500" s="131"/>
      <c r="D1500" s="138">
        <v>785223</v>
      </c>
    </row>
    <row r="1501" spans="1:4" x14ac:dyDescent="0.25">
      <c r="A1501" s="135">
        <v>44941</v>
      </c>
      <c r="B1501" s="136" t="s">
        <v>786</v>
      </c>
      <c r="C1501" s="131"/>
      <c r="D1501" s="138">
        <v>591000</v>
      </c>
    </row>
    <row r="1502" spans="1:4" x14ac:dyDescent="0.25">
      <c r="A1502" s="135">
        <v>44945</v>
      </c>
      <c r="B1502" s="136" t="s">
        <v>783</v>
      </c>
      <c r="C1502" s="131"/>
      <c r="D1502" s="138">
        <v>300000</v>
      </c>
    </row>
    <row r="1503" spans="1:4" x14ac:dyDescent="0.25">
      <c r="A1503" s="135">
        <v>44958</v>
      </c>
      <c r="B1503" s="136" t="s">
        <v>777</v>
      </c>
      <c r="C1503" s="131"/>
      <c r="D1503" s="138">
        <v>8000</v>
      </c>
    </row>
    <row r="1504" spans="1:4" x14ac:dyDescent="0.25">
      <c r="A1504" s="135">
        <v>44970</v>
      </c>
      <c r="B1504" s="136" t="s">
        <v>779</v>
      </c>
      <c r="C1504" s="131"/>
      <c r="D1504" s="138">
        <v>11388</v>
      </c>
    </row>
    <row r="1505" spans="1:4" x14ac:dyDescent="0.25">
      <c r="A1505" s="135">
        <v>44977</v>
      </c>
      <c r="B1505" s="136" t="s">
        <v>779</v>
      </c>
      <c r="C1505" s="131"/>
      <c r="D1505" s="138">
        <v>10860</v>
      </c>
    </row>
    <row r="1506" spans="1:4" x14ac:dyDescent="0.25">
      <c r="A1506" s="135">
        <v>44987</v>
      </c>
      <c r="B1506" s="136" t="s">
        <v>679</v>
      </c>
      <c r="C1506" s="131"/>
      <c r="D1506" s="138">
        <v>26631</v>
      </c>
    </row>
    <row r="1507" spans="1:4" x14ac:dyDescent="0.25">
      <c r="A1507" s="135">
        <v>45001</v>
      </c>
      <c r="B1507" s="136" t="s">
        <v>779</v>
      </c>
      <c r="C1507" s="131"/>
      <c r="D1507" s="138">
        <v>11856</v>
      </c>
    </row>
    <row r="1508" spans="1:4" x14ac:dyDescent="0.25">
      <c r="A1508" s="135">
        <v>45008</v>
      </c>
      <c r="B1508" s="136" t="s">
        <v>783</v>
      </c>
      <c r="C1508" s="131"/>
      <c r="D1508" s="138">
        <v>400000</v>
      </c>
    </row>
    <row r="1509" spans="1:4" x14ac:dyDescent="0.25">
      <c r="A1509" s="135">
        <v>45008</v>
      </c>
      <c r="B1509" s="136" t="s">
        <v>804</v>
      </c>
      <c r="C1509" s="131"/>
      <c r="D1509" s="138">
        <v>200000</v>
      </c>
    </row>
    <row r="1510" spans="1:4" x14ac:dyDescent="0.25">
      <c r="A1510" s="135">
        <v>45008</v>
      </c>
      <c r="B1510" s="136" t="s">
        <v>805</v>
      </c>
      <c r="C1510" s="131"/>
      <c r="D1510" s="138">
        <v>100000</v>
      </c>
    </row>
    <row r="1511" spans="1:4" x14ac:dyDescent="0.25">
      <c r="A1511" s="135">
        <v>45009</v>
      </c>
      <c r="B1511" s="136" t="s">
        <v>779</v>
      </c>
      <c r="C1511" s="131"/>
      <c r="D1511" s="138">
        <v>8412</v>
      </c>
    </row>
    <row r="1512" spans="1:4" x14ac:dyDescent="0.25">
      <c r="A1512" s="135">
        <v>45033</v>
      </c>
      <c r="B1512" s="136" t="s">
        <v>779</v>
      </c>
      <c r="C1512" s="131"/>
      <c r="D1512" s="138">
        <v>8976</v>
      </c>
    </row>
    <row r="1513" spans="1:4" x14ac:dyDescent="0.25">
      <c r="A1513" s="135">
        <v>45057</v>
      </c>
      <c r="B1513" s="136" t="s">
        <v>679</v>
      </c>
      <c r="C1513" s="131"/>
      <c r="D1513" s="138">
        <v>35901</v>
      </c>
    </row>
    <row r="1514" spans="1:4" x14ac:dyDescent="0.25">
      <c r="A1514" s="135">
        <v>45060</v>
      </c>
      <c r="B1514" s="136" t="s">
        <v>806</v>
      </c>
      <c r="C1514" s="131"/>
      <c r="D1514" s="138">
        <v>100000</v>
      </c>
    </row>
    <row r="1515" spans="1:4" x14ac:dyDescent="0.25">
      <c r="A1515" s="135">
        <v>45060</v>
      </c>
      <c r="B1515" s="136" t="s">
        <v>783</v>
      </c>
      <c r="C1515" s="131"/>
      <c r="D1515" s="138">
        <v>100000</v>
      </c>
    </row>
    <row r="1516" spans="1:4" x14ac:dyDescent="0.25">
      <c r="A1516" s="135">
        <v>45060</v>
      </c>
      <c r="B1516" s="136" t="s">
        <v>804</v>
      </c>
      <c r="C1516" s="131"/>
      <c r="D1516" s="138">
        <v>100000</v>
      </c>
    </row>
    <row r="1517" spans="1:4" x14ac:dyDescent="0.25">
      <c r="A1517" s="135">
        <v>45060</v>
      </c>
      <c r="B1517" s="136" t="s">
        <v>805</v>
      </c>
      <c r="C1517" s="131"/>
      <c r="D1517" s="138">
        <v>50000</v>
      </c>
    </row>
    <row r="1518" spans="1:4" x14ac:dyDescent="0.25">
      <c r="A1518" s="135">
        <v>45065</v>
      </c>
      <c r="B1518" s="136" t="s">
        <v>807</v>
      </c>
      <c r="C1518" s="131"/>
      <c r="D1518" s="138">
        <v>100795</v>
      </c>
    </row>
    <row r="1519" spans="1:4" x14ac:dyDescent="0.25">
      <c r="A1519" s="135">
        <v>45078</v>
      </c>
      <c r="B1519" s="136" t="s">
        <v>783</v>
      </c>
      <c r="C1519" s="131"/>
      <c r="D1519" s="138">
        <v>50000</v>
      </c>
    </row>
    <row r="1520" spans="1:4" x14ac:dyDescent="0.25">
      <c r="A1520" s="135">
        <v>45108</v>
      </c>
      <c r="B1520" s="136" t="s">
        <v>784</v>
      </c>
      <c r="C1520" s="131"/>
      <c r="D1520" s="138">
        <v>110000</v>
      </c>
    </row>
    <row r="1521" spans="1:4" x14ac:dyDescent="0.25">
      <c r="A1521" s="135">
        <v>45108</v>
      </c>
      <c r="B1521" s="136" t="s">
        <v>786</v>
      </c>
      <c r="C1521" s="131"/>
      <c r="D1521" s="138">
        <v>155000</v>
      </c>
    </row>
    <row r="1522" spans="1:4" x14ac:dyDescent="0.25">
      <c r="A1522" s="135">
        <v>45108</v>
      </c>
      <c r="B1522" s="136" t="s">
        <v>788</v>
      </c>
      <c r="C1522" s="131"/>
      <c r="D1522" s="138">
        <v>125000</v>
      </c>
    </row>
    <row r="1523" spans="1:4" x14ac:dyDescent="0.25">
      <c r="A1523" s="135">
        <v>45108</v>
      </c>
      <c r="B1523" s="136" t="s">
        <v>787</v>
      </c>
      <c r="C1523" s="131"/>
      <c r="D1523" s="138">
        <v>150700</v>
      </c>
    </row>
    <row r="1524" spans="1:4" x14ac:dyDescent="0.25">
      <c r="A1524" s="135">
        <v>45108</v>
      </c>
      <c r="B1524" s="136" t="s">
        <v>808</v>
      </c>
      <c r="C1524" s="131"/>
      <c r="D1524" s="138">
        <v>210000</v>
      </c>
    </row>
    <row r="1525" spans="1:4" x14ac:dyDescent="0.25">
      <c r="A1525" s="135">
        <v>45108</v>
      </c>
      <c r="B1525" s="136" t="s">
        <v>800</v>
      </c>
      <c r="C1525" s="131"/>
      <c r="D1525" s="138">
        <v>400000</v>
      </c>
    </row>
    <row r="1526" spans="1:4" x14ac:dyDescent="0.25">
      <c r="A1526" s="135">
        <v>45108</v>
      </c>
      <c r="B1526" s="136" t="s">
        <v>797</v>
      </c>
      <c r="C1526" s="131"/>
      <c r="D1526" s="138">
        <v>300000</v>
      </c>
    </row>
    <row r="1527" spans="1:4" x14ac:dyDescent="0.25">
      <c r="A1527" s="135">
        <v>45108</v>
      </c>
      <c r="B1527" s="136" t="s">
        <v>809</v>
      </c>
      <c r="C1527" s="131"/>
      <c r="D1527" s="138">
        <v>600000</v>
      </c>
    </row>
    <row r="1528" spans="1:4" x14ac:dyDescent="0.25">
      <c r="A1528" s="135">
        <v>45108</v>
      </c>
      <c r="B1528" s="136" t="s">
        <v>795</v>
      </c>
      <c r="C1528" s="131"/>
      <c r="D1528" s="138">
        <v>600000</v>
      </c>
    </row>
    <row r="1529" spans="1:4" x14ac:dyDescent="0.25">
      <c r="A1529" s="135">
        <v>45108</v>
      </c>
      <c r="B1529" s="136" t="s">
        <v>810</v>
      </c>
      <c r="C1529" s="131"/>
      <c r="D1529" s="138">
        <v>200000</v>
      </c>
    </row>
    <row r="1530" spans="1:4" x14ac:dyDescent="0.25">
      <c r="A1530" s="135">
        <v>45108</v>
      </c>
      <c r="B1530" s="136" t="s">
        <v>798</v>
      </c>
      <c r="C1530" s="131"/>
      <c r="D1530" s="138">
        <v>300000</v>
      </c>
    </row>
    <row r="1531" spans="1:4" x14ac:dyDescent="0.25">
      <c r="A1531" s="135">
        <v>45108</v>
      </c>
      <c r="B1531" s="136" t="s">
        <v>801</v>
      </c>
      <c r="C1531" s="131"/>
      <c r="D1531" s="138">
        <v>200000</v>
      </c>
    </row>
    <row r="1532" spans="1:4" x14ac:dyDescent="0.25">
      <c r="A1532" s="135">
        <v>45108</v>
      </c>
      <c r="B1532" s="136" t="s">
        <v>792</v>
      </c>
      <c r="C1532" s="131"/>
      <c r="D1532" s="138">
        <v>500000</v>
      </c>
    </row>
    <row r="1533" spans="1:4" x14ac:dyDescent="0.25">
      <c r="A1533" s="135">
        <v>45108</v>
      </c>
      <c r="B1533" s="136" t="s">
        <v>811</v>
      </c>
      <c r="C1533" s="131"/>
      <c r="D1533" s="138">
        <v>400000</v>
      </c>
    </row>
    <row r="1534" spans="1:4" x14ac:dyDescent="0.25">
      <c r="A1534" s="135">
        <v>45108</v>
      </c>
      <c r="B1534" s="136" t="s">
        <v>812</v>
      </c>
      <c r="C1534" s="131"/>
      <c r="D1534" s="138">
        <v>700000</v>
      </c>
    </row>
    <row r="1535" spans="1:4" x14ac:dyDescent="0.25">
      <c r="A1535" s="135">
        <v>45112</v>
      </c>
      <c r="B1535" s="136" t="s">
        <v>779</v>
      </c>
      <c r="C1535" s="131"/>
      <c r="D1535" s="138">
        <v>13932</v>
      </c>
    </row>
    <row r="1536" spans="1:4" x14ac:dyDescent="0.25">
      <c r="A1536" s="135">
        <v>45112</v>
      </c>
      <c r="B1536" s="136" t="s">
        <v>779</v>
      </c>
      <c r="C1536" s="131"/>
      <c r="D1536" s="138">
        <v>13224</v>
      </c>
    </row>
    <row r="1537" spans="1:4" x14ac:dyDescent="0.25">
      <c r="A1537" s="135">
        <v>45112</v>
      </c>
      <c r="B1537" s="136" t="s">
        <v>780</v>
      </c>
      <c r="C1537" s="131"/>
      <c r="D1537" s="138">
        <v>50000</v>
      </c>
    </row>
    <row r="1538" spans="1:4" x14ac:dyDescent="0.25">
      <c r="A1538" s="135">
        <v>45113</v>
      </c>
      <c r="B1538" s="136" t="s">
        <v>806</v>
      </c>
      <c r="C1538" s="131"/>
      <c r="D1538" s="138">
        <v>75000</v>
      </c>
    </row>
    <row r="1539" spans="1:4" x14ac:dyDescent="0.25">
      <c r="A1539" s="135">
        <v>45118</v>
      </c>
      <c r="B1539" s="136" t="s">
        <v>780</v>
      </c>
      <c r="C1539" s="131"/>
      <c r="D1539" s="138">
        <v>75000</v>
      </c>
    </row>
    <row r="1540" spans="1:4" x14ac:dyDescent="0.25">
      <c r="A1540" s="135">
        <v>45124</v>
      </c>
      <c r="B1540" s="136" t="s">
        <v>813</v>
      </c>
      <c r="C1540" s="131"/>
      <c r="D1540" s="138">
        <v>46000</v>
      </c>
    </row>
    <row r="1541" spans="1:4" x14ac:dyDescent="0.25">
      <c r="A1541" s="135">
        <v>45130</v>
      </c>
      <c r="B1541" s="136" t="s">
        <v>805</v>
      </c>
      <c r="C1541" s="131"/>
      <c r="D1541" s="138">
        <v>300000</v>
      </c>
    </row>
    <row r="1542" spans="1:4" x14ac:dyDescent="0.25">
      <c r="A1542" s="135">
        <v>45130</v>
      </c>
      <c r="B1542" s="136" t="s">
        <v>804</v>
      </c>
      <c r="C1542" s="131"/>
      <c r="D1542" s="138">
        <v>200000</v>
      </c>
    </row>
    <row r="1543" spans="1:4" x14ac:dyDescent="0.25">
      <c r="A1543" s="135">
        <v>45130</v>
      </c>
      <c r="B1543" s="136" t="s">
        <v>783</v>
      </c>
      <c r="C1543" s="131"/>
      <c r="D1543" s="138">
        <v>200000</v>
      </c>
    </row>
    <row r="1544" spans="1:4" x14ac:dyDescent="0.25">
      <c r="A1544" s="135">
        <v>45134</v>
      </c>
      <c r="B1544" s="136" t="s">
        <v>814</v>
      </c>
      <c r="C1544" s="131"/>
      <c r="D1544" s="138">
        <v>9600</v>
      </c>
    </row>
    <row r="1545" spans="1:4" x14ac:dyDescent="0.25">
      <c r="A1545" s="135">
        <v>45141</v>
      </c>
      <c r="B1545" s="136" t="s">
        <v>815</v>
      </c>
      <c r="C1545" s="131"/>
      <c r="D1545" s="138">
        <v>200000</v>
      </c>
    </row>
    <row r="1546" spans="1:4" x14ac:dyDescent="0.25">
      <c r="A1546" s="135">
        <v>45150</v>
      </c>
      <c r="B1546" s="136" t="s">
        <v>679</v>
      </c>
      <c r="C1546" s="131"/>
      <c r="D1546" s="138">
        <v>49423</v>
      </c>
    </row>
    <row r="1547" spans="1:4" x14ac:dyDescent="0.25">
      <c r="A1547" s="135">
        <v>45154</v>
      </c>
      <c r="B1547" s="136" t="s">
        <v>779</v>
      </c>
      <c r="C1547" s="131"/>
      <c r="D1547" s="138">
        <v>15792</v>
      </c>
    </row>
    <row r="1548" spans="1:4" x14ac:dyDescent="0.25">
      <c r="A1548" s="135">
        <v>45166</v>
      </c>
      <c r="B1548" s="136" t="s">
        <v>815</v>
      </c>
      <c r="C1548" s="131"/>
      <c r="D1548" s="138">
        <v>200000</v>
      </c>
    </row>
    <row r="1549" spans="1:4" x14ac:dyDescent="0.25">
      <c r="A1549" s="135">
        <v>45166</v>
      </c>
      <c r="B1549" s="136" t="s">
        <v>816</v>
      </c>
      <c r="C1549" s="131"/>
      <c r="D1549" s="138">
        <v>100000</v>
      </c>
    </row>
    <row r="1550" spans="1:4" x14ac:dyDescent="0.25">
      <c r="A1550" s="133">
        <v>44711</v>
      </c>
      <c r="B1550" s="134" t="s">
        <v>817</v>
      </c>
      <c r="C1550" s="139" t="s">
        <v>305</v>
      </c>
      <c r="D1550" s="140">
        <v>295000</v>
      </c>
    </row>
    <row r="1551" spans="1:4" x14ac:dyDescent="0.25">
      <c r="A1551" s="135">
        <v>44734</v>
      </c>
      <c r="B1551" s="136" t="s">
        <v>818</v>
      </c>
      <c r="C1551" s="141" t="s">
        <v>674</v>
      </c>
      <c r="D1551" s="142">
        <v>92158</v>
      </c>
    </row>
    <row r="1552" spans="1:4" x14ac:dyDescent="0.25">
      <c r="A1552" s="135">
        <v>44734</v>
      </c>
      <c r="B1552" s="136" t="s">
        <v>818</v>
      </c>
      <c r="C1552" s="141" t="s">
        <v>730</v>
      </c>
      <c r="D1552" s="142">
        <v>90058</v>
      </c>
    </row>
    <row r="1553" spans="1:4" x14ac:dyDescent="0.25">
      <c r="A1553" s="135">
        <v>44734</v>
      </c>
      <c r="B1553" s="136" t="s">
        <v>818</v>
      </c>
      <c r="C1553" s="141" t="s">
        <v>731</v>
      </c>
      <c r="D1553" s="142">
        <v>109931</v>
      </c>
    </row>
    <row r="1554" spans="1:4" x14ac:dyDescent="0.25">
      <c r="A1554" s="135">
        <v>44734</v>
      </c>
      <c r="B1554" s="136" t="s">
        <v>818</v>
      </c>
      <c r="C1554" s="141" t="s">
        <v>819</v>
      </c>
      <c r="D1554" s="142">
        <v>98320</v>
      </c>
    </row>
    <row r="1555" spans="1:4" x14ac:dyDescent="0.25">
      <c r="A1555" s="135">
        <v>44839</v>
      </c>
      <c r="B1555" s="136" t="s">
        <v>820</v>
      </c>
      <c r="C1555" s="141" t="s">
        <v>305</v>
      </c>
      <c r="D1555" s="142">
        <v>25547442.5</v>
      </c>
    </row>
    <row r="1556" spans="1:4" x14ac:dyDescent="0.25">
      <c r="A1556" s="135">
        <v>44884</v>
      </c>
      <c r="B1556" s="136" t="s">
        <v>818</v>
      </c>
      <c r="C1556" s="141" t="s">
        <v>305</v>
      </c>
      <c r="D1556" s="142">
        <v>5900</v>
      </c>
    </row>
    <row r="1557" spans="1:4" x14ac:dyDescent="0.25">
      <c r="A1557" s="135">
        <v>44958</v>
      </c>
      <c r="B1557" s="136" t="s">
        <v>821</v>
      </c>
      <c r="C1557" s="141" t="s">
        <v>305</v>
      </c>
      <c r="D1557" s="142">
        <v>61301</v>
      </c>
    </row>
    <row r="1558" spans="1:4" x14ac:dyDescent="0.25">
      <c r="A1558" s="135">
        <v>44967</v>
      </c>
      <c r="B1558" s="136" t="s">
        <v>821</v>
      </c>
      <c r="C1558" s="141" t="s">
        <v>305</v>
      </c>
      <c r="D1558" s="142">
        <v>63484</v>
      </c>
    </row>
    <row r="1559" spans="1:4" x14ac:dyDescent="0.25">
      <c r="A1559" s="135">
        <v>44987</v>
      </c>
      <c r="B1559" s="136" t="s">
        <v>820</v>
      </c>
      <c r="C1559" s="141" t="s">
        <v>305</v>
      </c>
      <c r="D1559" s="142">
        <v>5900000</v>
      </c>
    </row>
    <row r="1560" spans="1:4" x14ac:dyDescent="0.25">
      <c r="A1560" s="135">
        <v>45026</v>
      </c>
      <c r="B1560" s="136" t="s">
        <v>820</v>
      </c>
      <c r="C1560" s="141" t="s">
        <v>822</v>
      </c>
      <c r="D1560" s="142">
        <v>10000000.859999999</v>
      </c>
    </row>
    <row r="1561" spans="1:4" x14ac:dyDescent="0.25">
      <c r="A1561" s="135">
        <v>45051</v>
      </c>
      <c r="B1561" s="136" t="s">
        <v>821</v>
      </c>
      <c r="C1561" s="141" t="s">
        <v>823</v>
      </c>
      <c r="D1561" s="142">
        <v>63248</v>
      </c>
    </row>
    <row r="1562" spans="1:4" x14ac:dyDescent="0.25">
      <c r="A1562" s="135">
        <v>45051</v>
      </c>
      <c r="B1562" s="136" t="s">
        <v>820</v>
      </c>
      <c r="C1562" s="141" t="s">
        <v>824</v>
      </c>
      <c r="D1562" s="142">
        <v>12045000</v>
      </c>
    </row>
    <row r="1563" spans="1:4" x14ac:dyDescent="0.25">
      <c r="A1563" s="135">
        <v>45108</v>
      </c>
      <c r="B1563" s="136" t="s">
        <v>820</v>
      </c>
      <c r="C1563" s="141" t="s">
        <v>825</v>
      </c>
      <c r="D1563" s="142">
        <v>1837200.42</v>
      </c>
    </row>
    <row r="1564" spans="1:4" x14ac:dyDescent="0.25">
      <c r="A1564" s="133">
        <v>45174</v>
      </c>
      <c r="B1564" s="134" t="s">
        <v>680</v>
      </c>
      <c r="C1564" s="141"/>
      <c r="D1564" s="166">
        <v>59873.000000000007</v>
      </c>
    </row>
    <row r="1565" spans="1:4" x14ac:dyDescent="0.25">
      <c r="A1565" s="135">
        <v>45177</v>
      </c>
      <c r="B1565" s="136" t="s">
        <v>680</v>
      </c>
      <c r="C1565" s="141"/>
      <c r="D1565" s="166">
        <v>74242.990000000005</v>
      </c>
    </row>
    <row r="1566" spans="1:4" x14ac:dyDescent="0.25">
      <c r="A1566" s="135">
        <v>45177</v>
      </c>
      <c r="B1566" s="136" t="s">
        <v>680</v>
      </c>
      <c r="C1566" s="141"/>
      <c r="D1566" s="166">
        <v>64238.98</v>
      </c>
    </row>
    <row r="1567" spans="1:4" x14ac:dyDescent="0.25">
      <c r="A1567" s="135">
        <v>45180</v>
      </c>
      <c r="B1567" s="136" t="s">
        <v>680</v>
      </c>
      <c r="C1567" s="141"/>
      <c r="D1567" s="166">
        <v>53896.01</v>
      </c>
    </row>
    <row r="1568" spans="1:4" x14ac:dyDescent="0.25">
      <c r="A1568" s="135">
        <v>45180</v>
      </c>
      <c r="B1568" s="136" t="s">
        <v>680</v>
      </c>
      <c r="C1568" s="141"/>
      <c r="D1568" s="166">
        <v>59873.000000000007</v>
      </c>
    </row>
    <row r="1569" spans="1:4" x14ac:dyDescent="0.25">
      <c r="A1569" s="135">
        <v>45180</v>
      </c>
      <c r="B1569" s="136" t="s">
        <v>680</v>
      </c>
      <c r="C1569" s="141"/>
      <c r="D1569" s="166">
        <v>66716</v>
      </c>
    </row>
    <row r="1570" spans="1:4" x14ac:dyDescent="0.25">
      <c r="A1570" s="135">
        <v>45181</v>
      </c>
      <c r="B1570" s="136" t="s">
        <v>680</v>
      </c>
      <c r="C1570" s="141"/>
      <c r="D1570" s="166">
        <v>68023</v>
      </c>
    </row>
    <row r="1571" spans="1:4" x14ac:dyDescent="0.25">
      <c r="A1571" s="135">
        <v>45184</v>
      </c>
      <c r="B1571" s="136" t="s">
        <v>676</v>
      </c>
      <c r="C1571" s="141"/>
      <c r="D1571" s="166">
        <v>65408</v>
      </c>
    </row>
    <row r="1572" spans="1:4" x14ac:dyDescent="0.25">
      <c r="A1572" s="135">
        <v>45199</v>
      </c>
      <c r="B1572" s="136" t="s">
        <v>680</v>
      </c>
      <c r="C1572" s="141"/>
      <c r="D1572" s="166">
        <v>64510.999999999993</v>
      </c>
    </row>
    <row r="1573" spans="1:4" x14ac:dyDescent="0.25">
      <c r="A1573" s="135">
        <v>45199</v>
      </c>
      <c r="B1573" s="136" t="s">
        <v>680</v>
      </c>
      <c r="C1573" s="141"/>
      <c r="D1573" s="166">
        <v>54429.99</v>
      </c>
    </row>
    <row r="1574" spans="1:4" x14ac:dyDescent="0.25">
      <c r="A1574" s="133">
        <v>45170</v>
      </c>
      <c r="B1574" s="134" t="s">
        <v>691</v>
      </c>
      <c r="C1574" s="141"/>
      <c r="D1574" s="166">
        <v>120000.57999999999</v>
      </c>
    </row>
    <row r="1575" spans="1:4" x14ac:dyDescent="0.25">
      <c r="A1575" s="135">
        <v>45170</v>
      </c>
      <c r="B1575" s="136" t="s">
        <v>894</v>
      </c>
      <c r="C1575" s="141"/>
      <c r="D1575" s="166">
        <v>528286</v>
      </c>
    </row>
    <row r="1576" spans="1:4" x14ac:dyDescent="0.25">
      <c r="A1576" s="135">
        <v>45173</v>
      </c>
      <c r="B1576" s="136" t="s">
        <v>684</v>
      </c>
      <c r="C1576" s="141"/>
      <c r="D1576" s="166">
        <v>1916950.12</v>
      </c>
    </row>
    <row r="1577" spans="1:4" x14ac:dyDescent="0.25">
      <c r="A1577" s="135">
        <v>45173</v>
      </c>
      <c r="B1577" s="136" t="s">
        <v>695</v>
      </c>
      <c r="C1577" s="141"/>
      <c r="D1577" s="166">
        <v>386247.08</v>
      </c>
    </row>
    <row r="1578" spans="1:4" x14ac:dyDescent="0.25">
      <c r="A1578" s="135">
        <v>45174</v>
      </c>
      <c r="B1578" s="136" t="s">
        <v>696</v>
      </c>
      <c r="C1578" s="141"/>
      <c r="D1578" s="166">
        <v>87320</v>
      </c>
    </row>
    <row r="1579" spans="1:4" x14ac:dyDescent="0.25">
      <c r="A1579" s="135">
        <v>45177</v>
      </c>
      <c r="B1579" s="136" t="s">
        <v>697</v>
      </c>
      <c r="C1579" s="141"/>
      <c r="D1579" s="166">
        <v>172500.65999999997</v>
      </c>
    </row>
    <row r="1580" spans="1:4" x14ac:dyDescent="0.25">
      <c r="A1580" s="135">
        <v>45177</v>
      </c>
      <c r="B1580" s="136" t="s">
        <v>697</v>
      </c>
      <c r="C1580" s="141"/>
      <c r="D1580" s="166">
        <v>27600.199999999997</v>
      </c>
    </row>
    <row r="1581" spans="1:4" x14ac:dyDescent="0.25">
      <c r="A1581" s="135">
        <v>45177</v>
      </c>
      <c r="B1581" s="136" t="s">
        <v>693</v>
      </c>
      <c r="C1581" s="141"/>
      <c r="D1581" s="166">
        <v>140583.91</v>
      </c>
    </row>
    <row r="1582" spans="1:4" x14ac:dyDescent="0.25">
      <c r="A1582" s="135">
        <v>45178</v>
      </c>
      <c r="B1582" s="136" t="s">
        <v>684</v>
      </c>
      <c r="C1582" s="141"/>
      <c r="D1582" s="166">
        <v>1861631.7199999997</v>
      </c>
    </row>
    <row r="1583" spans="1:4" x14ac:dyDescent="0.25">
      <c r="A1583" s="135">
        <v>45180</v>
      </c>
      <c r="B1583" s="136" t="s">
        <v>680</v>
      </c>
      <c r="C1583" s="141"/>
      <c r="D1583" s="166">
        <v>6075.0000000000009</v>
      </c>
    </row>
    <row r="1584" spans="1:4" x14ac:dyDescent="0.25">
      <c r="A1584" s="135">
        <v>45182</v>
      </c>
      <c r="B1584" s="136" t="s">
        <v>677</v>
      </c>
      <c r="C1584" s="141"/>
      <c r="D1584" s="166">
        <v>12599.92</v>
      </c>
    </row>
    <row r="1585" spans="1:4" x14ac:dyDescent="0.25">
      <c r="A1585" s="135">
        <v>45182</v>
      </c>
      <c r="B1585" s="136" t="s">
        <v>677</v>
      </c>
      <c r="C1585" s="141"/>
      <c r="D1585" s="166">
        <v>16799.900000000001</v>
      </c>
    </row>
    <row r="1586" spans="1:4" x14ac:dyDescent="0.25">
      <c r="A1586" s="135">
        <v>45184</v>
      </c>
      <c r="B1586" s="136" t="s">
        <v>684</v>
      </c>
      <c r="C1586" s="141"/>
      <c r="D1586" s="166">
        <v>1838417.58</v>
      </c>
    </row>
    <row r="1587" spans="1:4" x14ac:dyDescent="0.25">
      <c r="A1587" s="135">
        <v>45185</v>
      </c>
      <c r="B1587" s="136" t="s">
        <v>697</v>
      </c>
      <c r="C1587" s="141"/>
      <c r="D1587" s="166">
        <v>58255.42</v>
      </c>
    </row>
    <row r="1588" spans="1:4" x14ac:dyDescent="0.25">
      <c r="A1588" s="135">
        <v>45185</v>
      </c>
      <c r="B1588" s="136" t="s">
        <v>697</v>
      </c>
      <c r="C1588" s="141"/>
      <c r="D1588" s="166">
        <v>180588.38</v>
      </c>
    </row>
    <row r="1589" spans="1:4" x14ac:dyDescent="0.25">
      <c r="A1589" s="135">
        <v>45189</v>
      </c>
      <c r="B1589" s="136" t="s">
        <v>684</v>
      </c>
      <c r="C1589" s="141"/>
      <c r="D1589" s="166">
        <v>1874970.44</v>
      </c>
    </row>
    <row r="1590" spans="1:4" x14ac:dyDescent="0.25">
      <c r="A1590" s="135">
        <v>45191</v>
      </c>
      <c r="B1590" s="136" t="s">
        <v>10</v>
      </c>
      <c r="C1590" s="141"/>
      <c r="D1590" s="166">
        <v>5964.9</v>
      </c>
    </row>
    <row r="1591" spans="1:4" x14ac:dyDescent="0.25">
      <c r="A1591" s="135">
        <v>45191</v>
      </c>
      <c r="B1591" s="136" t="s">
        <v>6</v>
      </c>
      <c r="C1591" s="141"/>
      <c r="D1591" s="166">
        <v>44368</v>
      </c>
    </row>
    <row r="1592" spans="1:4" x14ac:dyDescent="0.25">
      <c r="A1592" s="135">
        <v>45196</v>
      </c>
      <c r="B1592" s="136" t="s">
        <v>57</v>
      </c>
      <c r="C1592" s="141"/>
      <c r="D1592" s="166">
        <v>14750</v>
      </c>
    </row>
    <row r="1593" spans="1:4" x14ac:dyDescent="0.25">
      <c r="A1593" s="135">
        <v>45199</v>
      </c>
      <c r="B1593" s="136" t="s">
        <v>680</v>
      </c>
      <c r="C1593" s="141"/>
      <c r="D1593" s="166">
        <v>10125</v>
      </c>
    </row>
    <row r="1594" spans="1:4" x14ac:dyDescent="0.25">
      <c r="A1594" s="135">
        <v>45199</v>
      </c>
      <c r="B1594" s="136" t="s">
        <v>680</v>
      </c>
      <c r="C1594" s="141"/>
      <c r="D1594" s="166">
        <v>10125.01</v>
      </c>
    </row>
    <row r="1595" spans="1:4" x14ac:dyDescent="0.25">
      <c r="A1595" s="133">
        <v>45172</v>
      </c>
      <c r="B1595" s="134" t="s">
        <v>701</v>
      </c>
      <c r="C1595" s="141"/>
      <c r="D1595" s="166">
        <v>101760</v>
      </c>
    </row>
    <row r="1596" spans="1:4" x14ac:dyDescent="0.25">
      <c r="A1596" s="135">
        <v>45172</v>
      </c>
      <c r="B1596" s="136" t="s">
        <v>108</v>
      </c>
      <c r="C1596" s="141"/>
      <c r="D1596" s="166">
        <v>93440</v>
      </c>
    </row>
    <row r="1597" spans="1:4" x14ac:dyDescent="0.25">
      <c r="A1597" s="135">
        <v>45172</v>
      </c>
      <c r="B1597" s="136" t="s">
        <v>108</v>
      </c>
      <c r="C1597" s="141"/>
      <c r="D1597" s="166">
        <v>93440</v>
      </c>
    </row>
    <row r="1598" spans="1:4" x14ac:dyDescent="0.25">
      <c r="A1598" s="135">
        <v>45172</v>
      </c>
      <c r="B1598" s="136" t="s">
        <v>108</v>
      </c>
      <c r="C1598" s="141"/>
      <c r="D1598" s="166">
        <v>93440</v>
      </c>
    </row>
    <row r="1599" spans="1:4" x14ac:dyDescent="0.25">
      <c r="A1599" s="135">
        <v>45173</v>
      </c>
      <c r="B1599" s="136" t="s">
        <v>4</v>
      </c>
      <c r="C1599" s="141"/>
      <c r="D1599" s="166">
        <v>75008</v>
      </c>
    </row>
    <row r="1600" spans="1:4" x14ac:dyDescent="0.25">
      <c r="A1600" s="135">
        <v>45173</v>
      </c>
      <c r="B1600" s="136" t="s">
        <v>4</v>
      </c>
      <c r="C1600" s="141"/>
      <c r="D1600" s="166">
        <v>37504</v>
      </c>
    </row>
    <row r="1601" spans="1:4" x14ac:dyDescent="0.25">
      <c r="A1601" s="135">
        <v>45173</v>
      </c>
      <c r="B1601" s="136" t="s">
        <v>4</v>
      </c>
      <c r="C1601" s="141"/>
      <c r="D1601" s="166">
        <v>75008</v>
      </c>
    </row>
    <row r="1602" spans="1:4" x14ac:dyDescent="0.25">
      <c r="A1602" s="135">
        <v>45173</v>
      </c>
      <c r="B1602" s="136" t="s">
        <v>4</v>
      </c>
      <c r="C1602" s="141"/>
      <c r="D1602" s="166">
        <v>27377.919999999998</v>
      </c>
    </row>
    <row r="1603" spans="1:4" x14ac:dyDescent="0.25">
      <c r="A1603" s="135">
        <v>45173</v>
      </c>
      <c r="B1603" s="136" t="s">
        <v>4</v>
      </c>
      <c r="C1603" s="141"/>
      <c r="D1603" s="166">
        <v>4875.5200000000004</v>
      </c>
    </row>
    <row r="1604" spans="1:4" x14ac:dyDescent="0.25">
      <c r="A1604" s="135">
        <v>45174</v>
      </c>
      <c r="B1604" s="136" t="s">
        <v>108</v>
      </c>
      <c r="C1604" s="141"/>
      <c r="D1604" s="166">
        <v>93440</v>
      </c>
    </row>
    <row r="1605" spans="1:4" x14ac:dyDescent="0.25">
      <c r="A1605" s="135">
        <v>45181</v>
      </c>
      <c r="B1605" s="136" t="s">
        <v>701</v>
      </c>
      <c r="C1605" s="141"/>
      <c r="D1605" s="166">
        <v>92800</v>
      </c>
    </row>
    <row r="1606" spans="1:4" x14ac:dyDescent="0.25">
      <c r="A1606" s="135">
        <v>45181</v>
      </c>
      <c r="B1606" s="136" t="s">
        <v>701</v>
      </c>
      <c r="C1606" s="141"/>
      <c r="D1606" s="166">
        <v>92800</v>
      </c>
    </row>
    <row r="1607" spans="1:4" x14ac:dyDescent="0.25">
      <c r="A1607" s="135">
        <v>45181</v>
      </c>
      <c r="B1607" s="136" t="s">
        <v>701</v>
      </c>
      <c r="C1607" s="141"/>
      <c r="D1607" s="166">
        <v>92800</v>
      </c>
    </row>
    <row r="1608" spans="1:4" x14ac:dyDescent="0.25">
      <c r="A1608" s="135">
        <v>45181</v>
      </c>
      <c r="B1608" s="136" t="s">
        <v>701</v>
      </c>
      <c r="C1608" s="141"/>
      <c r="D1608" s="166">
        <v>92800</v>
      </c>
    </row>
    <row r="1609" spans="1:4" x14ac:dyDescent="0.25">
      <c r="A1609" s="135">
        <v>45182</v>
      </c>
      <c r="B1609" s="136" t="s">
        <v>701</v>
      </c>
      <c r="C1609" s="141"/>
      <c r="D1609" s="166">
        <v>92800</v>
      </c>
    </row>
    <row r="1610" spans="1:4" x14ac:dyDescent="0.25">
      <c r="A1610" s="135">
        <v>45182</v>
      </c>
      <c r="B1610" s="136" t="s">
        <v>701</v>
      </c>
      <c r="C1610" s="141"/>
      <c r="D1610" s="166">
        <v>74240</v>
      </c>
    </row>
    <row r="1611" spans="1:4" x14ac:dyDescent="0.25">
      <c r="A1611" s="135">
        <v>45182</v>
      </c>
      <c r="B1611" s="136" t="s">
        <v>701</v>
      </c>
      <c r="C1611" s="141"/>
      <c r="D1611" s="166">
        <v>92800</v>
      </c>
    </row>
    <row r="1612" spans="1:4" x14ac:dyDescent="0.25">
      <c r="A1612" s="135">
        <v>45182</v>
      </c>
      <c r="B1612" s="136" t="s">
        <v>701</v>
      </c>
      <c r="C1612" s="141"/>
      <c r="D1612" s="166">
        <v>92800</v>
      </c>
    </row>
    <row r="1613" spans="1:4" x14ac:dyDescent="0.25">
      <c r="A1613" s="135">
        <v>45182</v>
      </c>
      <c r="B1613" s="136" t="s">
        <v>701</v>
      </c>
      <c r="C1613" s="141"/>
      <c r="D1613" s="166">
        <v>92800</v>
      </c>
    </row>
    <row r="1614" spans="1:4" x14ac:dyDescent="0.25">
      <c r="A1614" s="135">
        <v>45184</v>
      </c>
      <c r="B1614" s="136" t="s">
        <v>701</v>
      </c>
      <c r="C1614" s="141"/>
      <c r="D1614" s="166">
        <v>74240</v>
      </c>
    </row>
    <row r="1615" spans="1:4" x14ac:dyDescent="0.25">
      <c r="A1615" s="135">
        <v>45184</v>
      </c>
      <c r="B1615" s="136" t="s">
        <v>701</v>
      </c>
      <c r="C1615" s="141"/>
      <c r="D1615" s="166">
        <v>74240</v>
      </c>
    </row>
    <row r="1616" spans="1:4" x14ac:dyDescent="0.25">
      <c r="A1616" s="135">
        <v>45190</v>
      </c>
      <c r="B1616" s="136" t="s">
        <v>701</v>
      </c>
      <c r="C1616" s="141"/>
      <c r="D1616" s="166">
        <v>92800</v>
      </c>
    </row>
    <row r="1617" spans="1:4" x14ac:dyDescent="0.25">
      <c r="A1617" s="135">
        <v>45191</v>
      </c>
      <c r="B1617" s="136" t="s">
        <v>701</v>
      </c>
      <c r="C1617" s="141"/>
      <c r="D1617" s="166">
        <v>92800</v>
      </c>
    </row>
    <row r="1618" spans="1:4" x14ac:dyDescent="0.25">
      <c r="A1618" s="135">
        <v>45191</v>
      </c>
      <c r="B1618" s="136" t="s">
        <v>701</v>
      </c>
      <c r="C1618" s="141"/>
      <c r="D1618" s="166">
        <v>74240</v>
      </c>
    </row>
    <row r="1619" spans="1:4" x14ac:dyDescent="0.25">
      <c r="A1619" s="135">
        <v>45191</v>
      </c>
      <c r="B1619" s="136" t="s">
        <v>701</v>
      </c>
      <c r="C1619" s="141"/>
      <c r="D1619" s="166">
        <v>92800</v>
      </c>
    </row>
    <row r="1620" spans="1:4" x14ac:dyDescent="0.25">
      <c r="A1620" s="135">
        <v>45191</v>
      </c>
      <c r="B1620" s="136" t="s">
        <v>701</v>
      </c>
      <c r="C1620" s="141"/>
      <c r="D1620" s="166">
        <v>92800</v>
      </c>
    </row>
    <row r="1621" spans="1:4" x14ac:dyDescent="0.25">
      <c r="A1621" s="135">
        <v>45192</v>
      </c>
      <c r="B1621" s="136" t="s">
        <v>4</v>
      </c>
      <c r="C1621" s="141"/>
      <c r="D1621" s="166">
        <v>88192</v>
      </c>
    </row>
    <row r="1622" spans="1:4" x14ac:dyDescent="0.25">
      <c r="A1622" s="135">
        <v>45199</v>
      </c>
      <c r="B1622" s="136" t="s">
        <v>108</v>
      </c>
      <c r="C1622" s="141"/>
      <c r="D1622" s="166">
        <v>91840</v>
      </c>
    </row>
    <row r="1623" spans="1:4" x14ac:dyDescent="0.25">
      <c r="A1623" s="135">
        <v>45199</v>
      </c>
      <c r="B1623" s="136" t="s">
        <v>108</v>
      </c>
      <c r="C1623" s="141"/>
      <c r="D1623" s="166">
        <v>91840</v>
      </c>
    </row>
    <row r="1624" spans="1:4" x14ac:dyDescent="0.25">
      <c r="A1624" s="135">
        <v>45199</v>
      </c>
      <c r="B1624" s="136" t="s">
        <v>108</v>
      </c>
      <c r="C1624" s="141"/>
      <c r="D1624" s="166">
        <v>91840</v>
      </c>
    </row>
    <row r="1625" spans="1:4" x14ac:dyDescent="0.25">
      <c r="A1625" s="135">
        <v>45199</v>
      </c>
      <c r="B1625" s="136" t="s">
        <v>108</v>
      </c>
      <c r="C1625" s="141"/>
      <c r="D1625" s="166">
        <v>91840</v>
      </c>
    </row>
    <row r="1626" spans="1:4" x14ac:dyDescent="0.25">
      <c r="A1626" s="135">
        <v>45199</v>
      </c>
      <c r="B1626" s="136" t="s">
        <v>108</v>
      </c>
      <c r="C1626" s="141"/>
      <c r="D1626" s="166">
        <v>73472</v>
      </c>
    </row>
    <row r="1627" spans="1:4" x14ac:dyDescent="0.25">
      <c r="A1627" s="133">
        <v>45173</v>
      </c>
      <c r="B1627" s="134" t="s">
        <v>58</v>
      </c>
      <c r="C1627" s="141"/>
      <c r="D1627" s="166">
        <v>33705</v>
      </c>
    </row>
    <row r="1628" spans="1:4" x14ac:dyDescent="0.25">
      <c r="A1628" s="135">
        <v>45177</v>
      </c>
      <c r="B1628" s="136" t="s">
        <v>58</v>
      </c>
      <c r="C1628" s="141"/>
      <c r="D1628" s="166">
        <v>33705</v>
      </c>
    </row>
    <row r="1629" spans="1:4" x14ac:dyDescent="0.25">
      <c r="A1629" s="135">
        <v>45178</v>
      </c>
      <c r="B1629" s="136" t="s">
        <v>58</v>
      </c>
      <c r="C1629" s="141"/>
      <c r="D1629" s="166">
        <v>33705</v>
      </c>
    </row>
    <row r="1630" spans="1:4" x14ac:dyDescent="0.25">
      <c r="A1630" s="135">
        <v>45178</v>
      </c>
      <c r="B1630" s="136" t="s">
        <v>58</v>
      </c>
      <c r="C1630" s="141"/>
      <c r="D1630" s="166">
        <v>33705</v>
      </c>
    </row>
    <row r="1631" spans="1:4" x14ac:dyDescent="0.25">
      <c r="A1631" s="135">
        <v>45182</v>
      </c>
      <c r="B1631" s="136" t="s">
        <v>58</v>
      </c>
      <c r="C1631" s="141"/>
      <c r="D1631" s="166">
        <v>33705</v>
      </c>
    </row>
    <row r="1632" spans="1:4" x14ac:dyDescent="0.25">
      <c r="A1632" s="135">
        <v>45184</v>
      </c>
      <c r="B1632" s="136" t="s">
        <v>58</v>
      </c>
      <c r="C1632" s="141"/>
      <c r="D1632" s="166">
        <v>33705</v>
      </c>
    </row>
    <row r="1633" spans="1:4" x14ac:dyDescent="0.25">
      <c r="A1633" s="135">
        <v>45184</v>
      </c>
      <c r="B1633" s="136" t="s">
        <v>676</v>
      </c>
      <c r="C1633" s="141"/>
      <c r="D1633" s="166">
        <v>97060.420000000013</v>
      </c>
    </row>
    <row r="1634" spans="1:4" x14ac:dyDescent="0.25">
      <c r="A1634" s="135">
        <v>45184</v>
      </c>
      <c r="B1634" s="136" t="s">
        <v>676</v>
      </c>
      <c r="C1634" s="141"/>
      <c r="D1634" s="166">
        <v>96615.760000000009</v>
      </c>
    </row>
    <row r="1635" spans="1:4" x14ac:dyDescent="0.25">
      <c r="A1635" s="135">
        <v>45184</v>
      </c>
      <c r="B1635" s="136" t="s">
        <v>676</v>
      </c>
      <c r="C1635" s="141"/>
      <c r="D1635" s="166">
        <v>87681.82</v>
      </c>
    </row>
    <row r="1636" spans="1:4" x14ac:dyDescent="0.25">
      <c r="A1636" s="135">
        <v>45184</v>
      </c>
      <c r="B1636" s="136" t="s">
        <v>676</v>
      </c>
      <c r="C1636" s="141"/>
      <c r="D1636" s="166">
        <v>96665.1</v>
      </c>
    </row>
    <row r="1637" spans="1:4" x14ac:dyDescent="0.25">
      <c r="A1637" s="135">
        <v>45184</v>
      </c>
      <c r="B1637" s="136" t="s">
        <v>676</v>
      </c>
      <c r="C1637" s="141"/>
      <c r="D1637" s="166">
        <v>25831.58</v>
      </c>
    </row>
    <row r="1638" spans="1:4" x14ac:dyDescent="0.25">
      <c r="A1638" s="135">
        <v>45184</v>
      </c>
      <c r="B1638" s="136" t="s">
        <v>676</v>
      </c>
      <c r="C1638" s="141"/>
      <c r="D1638" s="166">
        <v>88470.38</v>
      </c>
    </row>
    <row r="1639" spans="1:4" x14ac:dyDescent="0.25">
      <c r="A1639" s="135">
        <v>45184</v>
      </c>
      <c r="B1639" s="136" t="s">
        <v>676</v>
      </c>
      <c r="C1639" s="141"/>
      <c r="D1639" s="166">
        <v>93705.16</v>
      </c>
    </row>
    <row r="1640" spans="1:4" x14ac:dyDescent="0.25">
      <c r="A1640" s="135">
        <v>45184</v>
      </c>
      <c r="B1640" s="136" t="s">
        <v>676</v>
      </c>
      <c r="C1640" s="141"/>
      <c r="D1640" s="166">
        <v>86491.12</v>
      </c>
    </row>
    <row r="1641" spans="1:4" x14ac:dyDescent="0.25">
      <c r="A1641" s="135">
        <v>45184</v>
      </c>
      <c r="B1641" s="136" t="s">
        <v>676</v>
      </c>
      <c r="C1641" s="141"/>
      <c r="D1641" s="166">
        <v>75759.079999999987</v>
      </c>
    </row>
    <row r="1642" spans="1:4" x14ac:dyDescent="0.25">
      <c r="A1642" s="135">
        <v>45184</v>
      </c>
      <c r="B1642" s="136" t="s">
        <v>676</v>
      </c>
      <c r="C1642" s="141"/>
      <c r="D1642" s="166">
        <v>92411.56</v>
      </c>
    </row>
    <row r="1643" spans="1:4" x14ac:dyDescent="0.25">
      <c r="A1643" s="135">
        <v>45184</v>
      </c>
      <c r="B1643" s="136" t="s">
        <v>676</v>
      </c>
      <c r="C1643" s="141"/>
      <c r="D1643" s="166">
        <v>93705.16</v>
      </c>
    </row>
    <row r="1644" spans="1:4" x14ac:dyDescent="0.25">
      <c r="A1644" s="135">
        <v>45190</v>
      </c>
      <c r="B1644" s="136" t="s">
        <v>58</v>
      </c>
      <c r="C1644" s="141"/>
      <c r="D1644" s="166">
        <v>33705</v>
      </c>
    </row>
    <row r="1645" spans="1:4" x14ac:dyDescent="0.25">
      <c r="A1645" s="135">
        <v>45193</v>
      </c>
      <c r="B1645" s="136" t="s">
        <v>58</v>
      </c>
      <c r="C1645" s="141"/>
      <c r="D1645" s="166">
        <v>33705</v>
      </c>
    </row>
    <row r="1646" spans="1:4" x14ac:dyDescent="0.25">
      <c r="A1646" s="135">
        <v>45193</v>
      </c>
      <c r="B1646" s="136" t="s">
        <v>58</v>
      </c>
      <c r="C1646" s="141"/>
      <c r="D1646" s="166">
        <v>33705</v>
      </c>
    </row>
    <row r="1647" spans="1:4" x14ac:dyDescent="0.25">
      <c r="A1647" s="135">
        <v>45199</v>
      </c>
      <c r="B1647" s="136" t="s">
        <v>676</v>
      </c>
      <c r="C1647" s="141"/>
      <c r="D1647" s="166">
        <v>86531.56</v>
      </c>
    </row>
    <row r="1648" spans="1:4" x14ac:dyDescent="0.25">
      <c r="A1648" s="135">
        <v>45199</v>
      </c>
      <c r="B1648" s="136" t="s">
        <v>676</v>
      </c>
      <c r="C1648" s="141"/>
      <c r="D1648" s="166">
        <v>80607.459999999992</v>
      </c>
    </row>
    <row r="1649" spans="1:4" x14ac:dyDescent="0.25">
      <c r="A1649" s="135">
        <v>45199</v>
      </c>
      <c r="B1649" s="136" t="s">
        <v>676</v>
      </c>
      <c r="C1649" s="141"/>
      <c r="D1649" s="166">
        <v>95494.88</v>
      </c>
    </row>
    <row r="1650" spans="1:4" x14ac:dyDescent="0.25">
      <c r="A1650" s="133">
        <v>45180</v>
      </c>
      <c r="B1650" s="134" t="s">
        <v>705</v>
      </c>
      <c r="C1650" s="141"/>
      <c r="D1650" s="166">
        <v>110880</v>
      </c>
    </row>
    <row r="1651" spans="1:4" x14ac:dyDescent="0.25">
      <c r="A1651" s="133">
        <v>45170</v>
      </c>
      <c r="B1651" s="134" t="s">
        <v>854</v>
      </c>
      <c r="C1651" s="149" t="s">
        <v>895</v>
      </c>
      <c r="D1651" s="137">
        <v>8600</v>
      </c>
    </row>
    <row r="1652" spans="1:4" x14ac:dyDescent="0.25">
      <c r="A1652" s="135">
        <v>45170</v>
      </c>
      <c r="B1652" s="136" t="s">
        <v>714</v>
      </c>
      <c r="C1652" s="150" t="s">
        <v>896</v>
      </c>
      <c r="D1652" s="138">
        <v>28284</v>
      </c>
    </row>
    <row r="1653" spans="1:4" x14ac:dyDescent="0.25">
      <c r="A1653" s="135">
        <v>45176</v>
      </c>
      <c r="B1653" s="136" t="s">
        <v>714</v>
      </c>
      <c r="C1653" s="150" t="s">
        <v>897</v>
      </c>
      <c r="D1653" s="138">
        <v>27365</v>
      </c>
    </row>
    <row r="1654" spans="1:4" x14ac:dyDescent="0.25">
      <c r="A1654" s="135">
        <v>45177</v>
      </c>
      <c r="B1654" s="136" t="s">
        <v>714</v>
      </c>
      <c r="C1654" s="150" t="s">
        <v>898</v>
      </c>
      <c r="D1654" s="138">
        <v>12426</v>
      </c>
    </row>
    <row r="1655" spans="1:4" x14ac:dyDescent="0.25">
      <c r="A1655" s="135">
        <v>45178</v>
      </c>
      <c r="B1655" s="136" t="s">
        <v>712</v>
      </c>
      <c r="C1655" s="150" t="s">
        <v>899</v>
      </c>
      <c r="D1655" s="138">
        <v>36800</v>
      </c>
    </row>
    <row r="1656" spans="1:4" x14ac:dyDescent="0.25">
      <c r="A1656" s="135">
        <v>45180</v>
      </c>
      <c r="B1656" s="136" t="s">
        <v>714</v>
      </c>
      <c r="C1656" s="150" t="s">
        <v>898</v>
      </c>
      <c r="D1656" s="138">
        <v>21689</v>
      </c>
    </row>
    <row r="1657" spans="1:4" x14ac:dyDescent="0.25">
      <c r="A1657" s="135">
        <v>45185</v>
      </c>
      <c r="B1657" s="136" t="s">
        <v>714</v>
      </c>
      <c r="C1657" s="150" t="s">
        <v>900</v>
      </c>
      <c r="D1657" s="138">
        <v>24956</v>
      </c>
    </row>
    <row r="1658" spans="1:4" x14ac:dyDescent="0.25">
      <c r="A1658" s="133">
        <v>45170</v>
      </c>
      <c r="B1658" s="134" t="s">
        <v>805</v>
      </c>
      <c r="C1658" s="149" t="s">
        <v>901</v>
      </c>
      <c r="D1658" s="137">
        <v>600000</v>
      </c>
    </row>
    <row r="1659" spans="1:4" x14ac:dyDescent="0.25">
      <c r="A1659" s="135">
        <v>45170</v>
      </c>
      <c r="B1659" s="136" t="s">
        <v>804</v>
      </c>
      <c r="C1659" s="150" t="s">
        <v>902</v>
      </c>
      <c r="D1659" s="138">
        <v>200000</v>
      </c>
    </row>
    <row r="1660" spans="1:4" x14ac:dyDescent="0.25">
      <c r="A1660" s="135">
        <v>45170</v>
      </c>
      <c r="B1660" s="136" t="s">
        <v>783</v>
      </c>
      <c r="C1660" s="150" t="s">
        <v>903</v>
      </c>
      <c r="D1660" s="138">
        <v>400000</v>
      </c>
    </row>
    <row r="1661" spans="1:4" x14ac:dyDescent="0.25">
      <c r="A1661" s="135">
        <v>45177</v>
      </c>
      <c r="B1661" s="136" t="s">
        <v>868</v>
      </c>
      <c r="C1661" s="150" t="s">
        <v>904</v>
      </c>
      <c r="D1661" s="138">
        <v>138167</v>
      </c>
    </row>
    <row r="1662" spans="1:4" x14ac:dyDescent="0.25">
      <c r="A1662" s="135">
        <v>45187</v>
      </c>
      <c r="B1662" s="136" t="s">
        <v>779</v>
      </c>
      <c r="C1662" s="150" t="s">
        <v>905</v>
      </c>
      <c r="D1662" s="138">
        <v>11904</v>
      </c>
    </row>
    <row r="1663" spans="1:4" x14ac:dyDescent="0.25">
      <c r="A1663" s="135">
        <v>45190</v>
      </c>
      <c r="B1663" s="136" t="s">
        <v>779</v>
      </c>
      <c r="C1663" s="150" t="s">
        <v>906</v>
      </c>
      <c r="D1663" s="138">
        <v>11664</v>
      </c>
    </row>
    <row r="1664" spans="1:4" x14ac:dyDescent="0.25">
      <c r="A1664" s="133">
        <v>45178</v>
      </c>
      <c r="B1664" s="134" t="s">
        <v>821</v>
      </c>
      <c r="C1664" s="149" t="s">
        <v>907</v>
      </c>
      <c r="D1664" s="140">
        <v>21417</v>
      </c>
    </row>
    <row r="1665" spans="1:6" x14ac:dyDescent="0.25">
      <c r="A1665" s="135">
        <v>45178</v>
      </c>
      <c r="B1665" s="136" t="s">
        <v>820</v>
      </c>
      <c r="C1665" s="150" t="s">
        <v>908</v>
      </c>
      <c r="D1665" s="142">
        <v>24999480</v>
      </c>
    </row>
    <row r="1666" spans="1:6" x14ac:dyDescent="0.25">
      <c r="A1666" s="135">
        <v>45180</v>
      </c>
      <c r="B1666" s="136" t="s">
        <v>837</v>
      </c>
      <c r="C1666" s="150" t="s">
        <v>909</v>
      </c>
      <c r="D1666" s="142">
        <v>23895</v>
      </c>
    </row>
    <row r="1667" spans="1:6" x14ac:dyDescent="0.25">
      <c r="A1667" s="135"/>
      <c r="B1667" s="136" t="s">
        <v>910</v>
      </c>
      <c r="C1667" s="141"/>
      <c r="D1667" s="142">
        <v>1518</v>
      </c>
    </row>
    <row r="1668" spans="1:6" x14ac:dyDescent="0.25">
      <c r="A1668" s="153">
        <v>45200</v>
      </c>
      <c r="B1668" s="154" t="s">
        <v>837</v>
      </c>
      <c r="C1668" s="155" t="s">
        <v>305</v>
      </c>
      <c r="D1668" s="156">
        <v>24072</v>
      </c>
    </row>
    <row r="1669" spans="1:6" x14ac:dyDescent="0.25">
      <c r="A1669" s="157">
        <v>45204</v>
      </c>
      <c r="B1669" s="158" t="s">
        <v>837</v>
      </c>
      <c r="C1669" s="159" t="s">
        <v>838</v>
      </c>
      <c r="D1669" s="156">
        <v>30255.199999999997</v>
      </c>
    </row>
    <row r="1670" spans="1:6" x14ac:dyDescent="0.25">
      <c r="A1670" s="157">
        <v>45211</v>
      </c>
      <c r="B1670" s="158" t="s">
        <v>837</v>
      </c>
      <c r="C1670" s="159" t="s">
        <v>839</v>
      </c>
      <c r="D1670" s="156">
        <v>21240</v>
      </c>
    </row>
    <row r="1671" spans="1:6" x14ac:dyDescent="0.25">
      <c r="A1671" s="157">
        <v>45238</v>
      </c>
      <c r="B1671" s="158" t="s">
        <v>820</v>
      </c>
      <c r="C1671" s="159" t="s">
        <v>840</v>
      </c>
      <c r="D1671" s="156">
        <v>14160000</v>
      </c>
    </row>
    <row r="1672" spans="1:6" x14ac:dyDescent="0.25">
      <c r="A1672" s="157">
        <v>45246</v>
      </c>
      <c r="B1672" s="158" t="s">
        <v>837</v>
      </c>
      <c r="C1672" s="159" t="s">
        <v>841</v>
      </c>
      <c r="D1672" s="156">
        <v>16555.400000000001</v>
      </c>
    </row>
    <row r="1673" spans="1:6" x14ac:dyDescent="0.25">
      <c r="A1673" s="157">
        <v>45267</v>
      </c>
      <c r="B1673" s="158" t="s">
        <v>837</v>
      </c>
      <c r="C1673" s="159" t="s">
        <v>842</v>
      </c>
      <c r="D1673" s="156">
        <v>19682.400000000001</v>
      </c>
    </row>
    <row r="1674" spans="1:6" x14ac:dyDescent="0.25">
      <c r="A1674" s="153">
        <v>45200</v>
      </c>
      <c r="B1674" s="154" t="s">
        <v>680</v>
      </c>
      <c r="C1674" s="164"/>
      <c r="D1674" s="166">
        <v>59203.99</v>
      </c>
      <c r="E1674" s="164"/>
      <c r="F1674" s="165"/>
    </row>
    <row r="1675" spans="1:6" x14ac:dyDescent="0.25">
      <c r="A1675" s="157">
        <v>45200</v>
      </c>
      <c r="B1675" s="158" t="s">
        <v>680</v>
      </c>
      <c r="C1675" s="167"/>
      <c r="D1675" s="166">
        <v>53896.01</v>
      </c>
      <c r="E1675" s="167"/>
      <c r="F1675" s="165"/>
    </row>
    <row r="1676" spans="1:6" x14ac:dyDescent="0.25">
      <c r="A1676" s="157">
        <v>45200</v>
      </c>
      <c r="B1676" s="158" t="s">
        <v>680</v>
      </c>
      <c r="C1676" s="167"/>
      <c r="D1676" s="166">
        <v>56345.000000000007</v>
      </c>
      <c r="E1676" s="167"/>
      <c r="F1676" s="165"/>
    </row>
    <row r="1677" spans="1:6" x14ac:dyDescent="0.25">
      <c r="A1677" s="157">
        <v>45200</v>
      </c>
      <c r="B1677" s="158" t="s">
        <v>680</v>
      </c>
      <c r="C1677" s="167"/>
      <c r="D1677" s="166">
        <v>58795.010000000009</v>
      </c>
      <c r="E1677" s="167"/>
      <c r="F1677" s="165"/>
    </row>
    <row r="1678" spans="1:6" x14ac:dyDescent="0.25">
      <c r="A1678" s="157">
        <v>45200</v>
      </c>
      <c r="B1678" s="158" t="s">
        <v>680</v>
      </c>
      <c r="C1678" s="167"/>
      <c r="D1678" s="166">
        <v>58104.999999999993</v>
      </c>
      <c r="E1678" s="167"/>
      <c r="F1678" s="165"/>
    </row>
    <row r="1679" spans="1:6" x14ac:dyDescent="0.25">
      <c r="A1679" s="157">
        <v>45200</v>
      </c>
      <c r="B1679" s="158" t="s">
        <v>680</v>
      </c>
      <c r="C1679" s="167"/>
      <c r="D1679" s="166">
        <v>42871.99</v>
      </c>
      <c r="E1679" s="167"/>
      <c r="F1679" s="165"/>
    </row>
    <row r="1680" spans="1:6" x14ac:dyDescent="0.25">
      <c r="A1680" s="157">
        <v>45200</v>
      </c>
      <c r="B1680" s="158" t="s">
        <v>680</v>
      </c>
      <c r="C1680" s="167"/>
      <c r="D1680" s="166">
        <v>51327</v>
      </c>
      <c r="E1680" s="167"/>
      <c r="F1680" s="165"/>
    </row>
    <row r="1681" spans="1:6" x14ac:dyDescent="0.25">
      <c r="A1681" s="157">
        <v>45200</v>
      </c>
      <c r="B1681" s="158" t="s">
        <v>680</v>
      </c>
      <c r="C1681" s="167"/>
      <c r="D1681" s="166">
        <v>58795.000000000007</v>
      </c>
      <c r="E1681" s="167"/>
      <c r="F1681" s="165"/>
    </row>
    <row r="1682" spans="1:6" x14ac:dyDescent="0.25">
      <c r="A1682" s="157">
        <v>45203</v>
      </c>
      <c r="B1682" s="158" t="s">
        <v>680</v>
      </c>
      <c r="C1682" s="167"/>
      <c r="D1682" s="166">
        <v>68530</v>
      </c>
      <c r="E1682" s="167"/>
      <c r="F1682" s="165"/>
    </row>
    <row r="1683" spans="1:6" x14ac:dyDescent="0.25">
      <c r="A1683" s="157">
        <v>45206</v>
      </c>
      <c r="B1683" s="158" t="s">
        <v>680</v>
      </c>
      <c r="C1683" s="167"/>
      <c r="D1683" s="166">
        <v>68594</v>
      </c>
      <c r="E1683" s="167"/>
      <c r="F1683" s="165"/>
    </row>
    <row r="1684" spans="1:6" x14ac:dyDescent="0.25">
      <c r="A1684" s="157">
        <v>45211</v>
      </c>
      <c r="B1684" s="158" t="s">
        <v>680</v>
      </c>
      <c r="C1684" s="167"/>
      <c r="D1684" s="166">
        <v>67370.009999999995</v>
      </c>
      <c r="E1684" s="167"/>
      <c r="F1684" s="165"/>
    </row>
    <row r="1685" spans="1:6" x14ac:dyDescent="0.25">
      <c r="A1685" s="157">
        <v>45211</v>
      </c>
      <c r="B1685" s="158" t="s">
        <v>680</v>
      </c>
      <c r="C1685" s="167"/>
      <c r="D1685" s="166">
        <v>57570.01</v>
      </c>
      <c r="E1685" s="167"/>
      <c r="F1685" s="165"/>
    </row>
    <row r="1686" spans="1:6" x14ac:dyDescent="0.25">
      <c r="A1686" s="157">
        <v>45211</v>
      </c>
      <c r="B1686" s="158" t="s">
        <v>680</v>
      </c>
      <c r="C1686" s="167"/>
      <c r="D1686" s="166">
        <v>67370.009999999995</v>
      </c>
      <c r="E1686" s="167"/>
      <c r="F1686" s="165"/>
    </row>
    <row r="1687" spans="1:6" x14ac:dyDescent="0.25">
      <c r="A1687" s="157">
        <v>45212</v>
      </c>
      <c r="B1687" s="158" t="s">
        <v>680</v>
      </c>
      <c r="C1687" s="167"/>
      <c r="D1687" s="166">
        <v>59447.99</v>
      </c>
      <c r="E1687" s="167"/>
      <c r="F1687" s="165"/>
    </row>
    <row r="1688" spans="1:6" x14ac:dyDescent="0.25">
      <c r="A1688" s="157">
        <v>45212</v>
      </c>
      <c r="B1688" s="158" t="s">
        <v>680</v>
      </c>
      <c r="C1688" s="167"/>
      <c r="D1688" s="166">
        <v>71043.999999999985</v>
      </c>
      <c r="E1688" s="167"/>
      <c r="F1688" s="165"/>
    </row>
    <row r="1689" spans="1:6" x14ac:dyDescent="0.25">
      <c r="A1689" s="157">
        <v>45215</v>
      </c>
      <c r="B1689" s="158" t="s">
        <v>680</v>
      </c>
      <c r="C1689" s="167"/>
      <c r="D1689" s="166">
        <v>69003</v>
      </c>
      <c r="E1689" s="167"/>
      <c r="F1689" s="165"/>
    </row>
    <row r="1690" spans="1:6" x14ac:dyDescent="0.25">
      <c r="A1690" s="157">
        <v>45215</v>
      </c>
      <c r="B1690" s="158" t="s">
        <v>680</v>
      </c>
      <c r="C1690" s="167"/>
      <c r="D1690" s="166">
        <v>66145</v>
      </c>
      <c r="E1690" s="167"/>
      <c r="F1690" s="165"/>
    </row>
    <row r="1691" spans="1:6" x14ac:dyDescent="0.25">
      <c r="A1691" s="157">
        <v>45215</v>
      </c>
      <c r="B1691" s="158" t="s">
        <v>680</v>
      </c>
      <c r="C1691" s="167"/>
      <c r="D1691" s="166">
        <v>66405</v>
      </c>
      <c r="E1691" s="167"/>
      <c r="F1691" s="165"/>
    </row>
    <row r="1692" spans="1:6" x14ac:dyDescent="0.25">
      <c r="A1692" s="157">
        <v>45215</v>
      </c>
      <c r="B1692" s="158" t="s">
        <v>680</v>
      </c>
      <c r="C1692" s="167"/>
      <c r="D1692" s="166">
        <v>56171.99</v>
      </c>
      <c r="E1692" s="167"/>
      <c r="F1692" s="165"/>
    </row>
    <row r="1693" spans="1:6" x14ac:dyDescent="0.25">
      <c r="A1693" s="157">
        <v>45215</v>
      </c>
      <c r="B1693" s="158" t="s">
        <v>680</v>
      </c>
      <c r="C1693" s="167"/>
      <c r="D1693" s="166">
        <v>55937.009999999995</v>
      </c>
      <c r="E1693" s="167"/>
      <c r="F1693" s="165"/>
    </row>
    <row r="1694" spans="1:6" x14ac:dyDescent="0.25">
      <c r="A1694" s="157">
        <v>45216</v>
      </c>
      <c r="B1694" s="158" t="s">
        <v>680</v>
      </c>
      <c r="C1694" s="167"/>
      <c r="D1694" s="166">
        <v>60427.99</v>
      </c>
      <c r="E1694" s="167"/>
      <c r="F1694" s="165"/>
    </row>
    <row r="1695" spans="1:6" x14ac:dyDescent="0.25">
      <c r="A1695" s="157">
        <v>45216</v>
      </c>
      <c r="B1695" s="158" t="s">
        <v>680</v>
      </c>
      <c r="C1695" s="167"/>
      <c r="D1695" s="166">
        <v>67370.009999999995</v>
      </c>
      <c r="E1695" s="167"/>
      <c r="F1695" s="165"/>
    </row>
    <row r="1696" spans="1:6" x14ac:dyDescent="0.25">
      <c r="A1696" s="157">
        <v>45217</v>
      </c>
      <c r="B1696" s="158" t="s">
        <v>680</v>
      </c>
      <c r="C1696" s="167"/>
      <c r="D1696" s="166">
        <v>68255</v>
      </c>
      <c r="E1696" s="167"/>
      <c r="F1696" s="165"/>
    </row>
    <row r="1697" spans="1:6" x14ac:dyDescent="0.25">
      <c r="A1697" s="157">
        <v>45218</v>
      </c>
      <c r="B1697" s="158" t="s">
        <v>680</v>
      </c>
      <c r="C1697" s="167"/>
      <c r="D1697" s="166">
        <v>52144.01</v>
      </c>
      <c r="E1697" s="167"/>
      <c r="F1697" s="165"/>
    </row>
    <row r="1698" spans="1:6" x14ac:dyDescent="0.25">
      <c r="A1698" s="157">
        <v>45222</v>
      </c>
      <c r="B1698" s="158" t="s">
        <v>680</v>
      </c>
      <c r="C1698" s="167"/>
      <c r="D1698" s="166">
        <v>55121</v>
      </c>
      <c r="E1698" s="167"/>
      <c r="F1698" s="165"/>
    </row>
    <row r="1699" spans="1:6" x14ac:dyDescent="0.25">
      <c r="A1699" s="157">
        <v>45227</v>
      </c>
      <c r="B1699" s="158" t="s">
        <v>680</v>
      </c>
      <c r="C1699" s="167"/>
      <c r="D1699" s="166">
        <v>56345.000000000007</v>
      </c>
      <c r="E1699" s="167"/>
      <c r="F1699" s="165"/>
    </row>
    <row r="1700" spans="1:6" x14ac:dyDescent="0.25">
      <c r="A1700" s="157">
        <v>45230</v>
      </c>
      <c r="B1700" s="158" t="s">
        <v>680</v>
      </c>
      <c r="C1700" s="167"/>
      <c r="D1700" s="166">
        <v>69683</v>
      </c>
      <c r="E1700" s="167"/>
      <c r="F1700" s="165"/>
    </row>
    <row r="1701" spans="1:6" x14ac:dyDescent="0.25">
      <c r="A1701" s="157">
        <v>45230</v>
      </c>
      <c r="B1701" s="158" t="s">
        <v>680</v>
      </c>
      <c r="C1701" s="167"/>
      <c r="D1701" s="166">
        <v>68594</v>
      </c>
      <c r="E1701" s="167"/>
      <c r="F1701" s="165"/>
    </row>
    <row r="1702" spans="1:6" x14ac:dyDescent="0.25">
      <c r="A1702" s="157">
        <v>45232</v>
      </c>
      <c r="B1702" s="158" t="s">
        <v>680</v>
      </c>
      <c r="C1702" s="167"/>
      <c r="D1702" s="166">
        <v>64920</v>
      </c>
      <c r="E1702" s="167"/>
      <c r="F1702" s="165"/>
    </row>
    <row r="1703" spans="1:6" x14ac:dyDescent="0.25">
      <c r="A1703" s="157">
        <v>45233</v>
      </c>
      <c r="B1703" s="158" t="s">
        <v>680</v>
      </c>
      <c r="C1703" s="167"/>
      <c r="D1703" s="166">
        <v>54429.99</v>
      </c>
      <c r="E1703" s="167"/>
      <c r="F1703" s="165"/>
    </row>
    <row r="1704" spans="1:6" x14ac:dyDescent="0.25">
      <c r="A1704" s="157">
        <v>45236</v>
      </c>
      <c r="B1704" s="158" t="s">
        <v>680</v>
      </c>
      <c r="C1704" s="167"/>
      <c r="D1704" s="166">
        <v>67370.009999999995</v>
      </c>
      <c r="E1704" s="167"/>
      <c r="F1704" s="165"/>
    </row>
    <row r="1705" spans="1:6" x14ac:dyDescent="0.25">
      <c r="A1705" s="157">
        <v>45236</v>
      </c>
      <c r="B1705" s="158" t="s">
        <v>680</v>
      </c>
      <c r="C1705" s="167"/>
      <c r="D1705" s="166">
        <v>67370.009999999995</v>
      </c>
      <c r="E1705" s="167"/>
      <c r="F1705" s="165"/>
    </row>
    <row r="1706" spans="1:6" x14ac:dyDescent="0.25">
      <c r="A1706" s="157">
        <v>45237</v>
      </c>
      <c r="B1706" s="158" t="s">
        <v>680</v>
      </c>
      <c r="C1706" s="167"/>
      <c r="D1706" s="166">
        <v>53896.01</v>
      </c>
      <c r="E1706" s="167"/>
      <c r="F1706" s="165"/>
    </row>
    <row r="1707" spans="1:6" x14ac:dyDescent="0.25">
      <c r="A1707" s="157">
        <v>45241</v>
      </c>
      <c r="B1707" s="158" t="s">
        <v>843</v>
      </c>
      <c r="C1707" s="167"/>
      <c r="D1707" s="166">
        <v>68665.69</v>
      </c>
      <c r="E1707" s="167"/>
      <c r="F1707" s="165"/>
    </row>
    <row r="1708" spans="1:6" x14ac:dyDescent="0.25">
      <c r="A1708" s="157">
        <v>45246</v>
      </c>
      <c r="B1708" s="158" t="s">
        <v>680</v>
      </c>
      <c r="C1708" s="167"/>
      <c r="D1708" s="166">
        <v>68186</v>
      </c>
      <c r="E1708" s="167"/>
      <c r="F1708" s="165"/>
    </row>
    <row r="1709" spans="1:6" x14ac:dyDescent="0.25">
      <c r="A1709" s="157">
        <v>45246</v>
      </c>
      <c r="B1709" s="158" t="s">
        <v>680</v>
      </c>
      <c r="C1709" s="167"/>
      <c r="D1709" s="166">
        <v>73045.010000000009</v>
      </c>
      <c r="E1709" s="167"/>
      <c r="F1709" s="165"/>
    </row>
    <row r="1710" spans="1:6" x14ac:dyDescent="0.25">
      <c r="A1710" s="157">
        <v>45247</v>
      </c>
      <c r="B1710" s="158" t="s">
        <v>680</v>
      </c>
      <c r="C1710" s="167"/>
      <c r="D1710" s="166">
        <v>53895.97</v>
      </c>
      <c r="E1710" s="167"/>
      <c r="F1710" s="165"/>
    </row>
    <row r="1711" spans="1:6" x14ac:dyDescent="0.25">
      <c r="A1711" s="157">
        <v>45247</v>
      </c>
      <c r="B1711" s="158" t="s">
        <v>680</v>
      </c>
      <c r="C1711" s="167"/>
      <c r="D1711" s="166">
        <v>68255</v>
      </c>
      <c r="E1711" s="167"/>
      <c r="F1711" s="165"/>
    </row>
    <row r="1712" spans="1:6" x14ac:dyDescent="0.25">
      <c r="A1712" s="157">
        <v>45250</v>
      </c>
      <c r="B1712" s="158" t="s">
        <v>680</v>
      </c>
      <c r="C1712" s="167"/>
      <c r="D1712" s="166">
        <v>66145.010000000009</v>
      </c>
      <c r="E1712" s="167"/>
      <c r="F1712" s="165"/>
    </row>
    <row r="1713" spans="1:6" x14ac:dyDescent="0.25">
      <c r="A1713" s="157">
        <v>45250</v>
      </c>
      <c r="B1713" s="158" t="s">
        <v>680</v>
      </c>
      <c r="C1713" s="167"/>
      <c r="D1713" s="166">
        <v>60020.01</v>
      </c>
      <c r="E1713" s="167"/>
      <c r="F1713" s="165"/>
    </row>
    <row r="1714" spans="1:6" x14ac:dyDescent="0.25">
      <c r="A1714" s="157">
        <v>45251</v>
      </c>
      <c r="B1714" s="158" t="s">
        <v>680</v>
      </c>
      <c r="C1714" s="167"/>
      <c r="D1714" s="166">
        <v>53886.01</v>
      </c>
      <c r="E1714" s="167"/>
      <c r="F1714" s="165"/>
    </row>
    <row r="1715" spans="1:6" x14ac:dyDescent="0.25">
      <c r="A1715" s="157">
        <v>45252</v>
      </c>
      <c r="B1715" s="158" t="s">
        <v>680</v>
      </c>
      <c r="C1715" s="167"/>
      <c r="D1715" s="166">
        <v>66144.990000000005</v>
      </c>
      <c r="E1715" s="167"/>
      <c r="F1715" s="165"/>
    </row>
    <row r="1716" spans="1:6" x14ac:dyDescent="0.25">
      <c r="A1716" s="157">
        <v>45252</v>
      </c>
      <c r="B1716" s="158" t="s">
        <v>680</v>
      </c>
      <c r="C1716" s="167"/>
      <c r="D1716" s="166">
        <v>64920</v>
      </c>
      <c r="E1716" s="167"/>
      <c r="F1716" s="165"/>
    </row>
    <row r="1717" spans="1:6" x14ac:dyDescent="0.25">
      <c r="A1717" s="157">
        <v>45254</v>
      </c>
      <c r="B1717" s="158" t="s">
        <v>680</v>
      </c>
      <c r="C1717" s="167"/>
      <c r="D1717" s="166">
        <v>66144.990000000005</v>
      </c>
      <c r="E1717" s="167"/>
      <c r="F1717" s="165"/>
    </row>
    <row r="1718" spans="1:6" x14ac:dyDescent="0.25">
      <c r="A1718" s="157">
        <v>45255</v>
      </c>
      <c r="B1718" s="158" t="s">
        <v>680</v>
      </c>
      <c r="C1718" s="167"/>
      <c r="D1718" s="166">
        <v>72121.989999999991</v>
      </c>
      <c r="E1718" s="167"/>
      <c r="F1718" s="165"/>
    </row>
    <row r="1719" spans="1:6" x14ac:dyDescent="0.25">
      <c r="A1719" s="157">
        <v>45257</v>
      </c>
      <c r="B1719" s="158" t="s">
        <v>680</v>
      </c>
      <c r="C1719" s="167"/>
      <c r="D1719" s="166">
        <v>66145</v>
      </c>
      <c r="E1719" s="167"/>
      <c r="F1719" s="165"/>
    </row>
    <row r="1720" spans="1:6" x14ac:dyDescent="0.25">
      <c r="A1720" s="157">
        <v>45264</v>
      </c>
      <c r="B1720" s="158" t="s">
        <v>680</v>
      </c>
      <c r="C1720" s="167"/>
      <c r="D1720" s="166">
        <v>64508.01</v>
      </c>
      <c r="E1720" s="167"/>
      <c r="F1720" s="165"/>
    </row>
    <row r="1721" spans="1:6" x14ac:dyDescent="0.25">
      <c r="A1721" s="157">
        <v>45269</v>
      </c>
      <c r="B1721" s="158" t="s">
        <v>680</v>
      </c>
      <c r="C1721" s="167"/>
      <c r="D1721" s="166">
        <v>59730</v>
      </c>
      <c r="E1721" s="167"/>
      <c r="F1721" s="165"/>
    </row>
    <row r="1722" spans="1:6" x14ac:dyDescent="0.25">
      <c r="A1722" s="157">
        <v>45272</v>
      </c>
      <c r="B1722" s="158" t="s">
        <v>680</v>
      </c>
      <c r="C1722" s="167"/>
      <c r="D1722" s="166">
        <v>59461</v>
      </c>
      <c r="E1722" s="167"/>
      <c r="F1722" s="165"/>
    </row>
    <row r="1723" spans="1:6" x14ac:dyDescent="0.25">
      <c r="A1723" s="157">
        <v>45276</v>
      </c>
      <c r="B1723" s="158" t="s">
        <v>843</v>
      </c>
      <c r="C1723" s="167"/>
      <c r="D1723" s="166">
        <v>67510.8</v>
      </c>
      <c r="E1723" s="167"/>
      <c r="F1723" s="165"/>
    </row>
    <row r="1724" spans="1:6" x14ac:dyDescent="0.25">
      <c r="A1724" s="157">
        <v>45282</v>
      </c>
      <c r="B1724" s="158" t="s">
        <v>843</v>
      </c>
      <c r="C1724" s="167"/>
      <c r="D1724" s="166">
        <v>64575.009999999995</v>
      </c>
      <c r="E1724" s="167"/>
      <c r="F1724" s="165"/>
    </row>
    <row r="1725" spans="1:6" x14ac:dyDescent="0.25">
      <c r="A1725" s="157">
        <v>45283</v>
      </c>
      <c r="B1725" s="158" t="s">
        <v>843</v>
      </c>
      <c r="C1725" s="167"/>
      <c r="D1725" s="166">
        <v>64050</v>
      </c>
      <c r="E1725" s="167"/>
      <c r="F1725" s="165"/>
    </row>
    <row r="1726" spans="1:6" x14ac:dyDescent="0.25">
      <c r="A1726" s="157">
        <v>45285</v>
      </c>
      <c r="B1726" s="158" t="s">
        <v>843</v>
      </c>
      <c r="C1726" s="167"/>
      <c r="D1726" s="166">
        <v>73106.260000000009</v>
      </c>
      <c r="E1726" s="167"/>
      <c r="F1726" s="165"/>
    </row>
    <row r="1727" spans="1:6" x14ac:dyDescent="0.25">
      <c r="A1727" s="157">
        <v>45288</v>
      </c>
      <c r="B1727" s="158" t="s">
        <v>680</v>
      </c>
      <c r="C1727" s="167"/>
      <c r="D1727" s="166">
        <v>64127.009999999995</v>
      </c>
      <c r="E1727" s="167"/>
      <c r="F1727" s="165"/>
    </row>
    <row r="1728" spans="1:6" x14ac:dyDescent="0.25">
      <c r="A1728" s="157">
        <v>45288</v>
      </c>
      <c r="B1728" s="158" t="s">
        <v>680</v>
      </c>
      <c r="C1728" s="167"/>
      <c r="D1728" s="166">
        <v>60830.990000000005</v>
      </c>
      <c r="E1728" s="167"/>
      <c r="F1728" s="165"/>
    </row>
    <row r="1729" spans="1:6" x14ac:dyDescent="0.25">
      <c r="A1729" s="157">
        <v>45289</v>
      </c>
      <c r="B1729" s="158" t="s">
        <v>680</v>
      </c>
      <c r="C1729" s="167"/>
      <c r="D1729" s="166">
        <v>52945.99</v>
      </c>
      <c r="E1729" s="167"/>
      <c r="F1729" s="165"/>
    </row>
    <row r="1730" spans="1:6" x14ac:dyDescent="0.25">
      <c r="A1730" s="157">
        <v>45291</v>
      </c>
      <c r="B1730" s="158" t="s">
        <v>680</v>
      </c>
      <c r="C1730" s="167"/>
      <c r="D1730" s="166">
        <v>69843</v>
      </c>
      <c r="E1730" s="167"/>
      <c r="F1730" s="165"/>
    </row>
    <row r="1731" spans="1:6" x14ac:dyDescent="0.25">
      <c r="A1731" s="157">
        <v>45291</v>
      </c>
      <c r="B1731" s="158" t="s">
        <v>680</v>
      </c>
      <c r="C1731" s="167"/>
      <c r="D1731" s="166">
        <v>49188.160000000003</v>
      </c>
      <c r="E1731" s="167"/>
      <c r="F1731" s="165"/>
    </row>
    <row r="1732" spans="1:6" x14ac:dyDescent="0.25">
      <c r="A1732" s="153">
        <v>45200</v>
      </c>
      <c r="B1732" s="154" t="s">
        <v>695</v>
      </c>
      <c r="C1732" s="164"/>
      <c r="D1732" s="166">
        <v>304040.68</v>
      </c>
      <c r="E1732" s="164"/>
      <c r="F1732" s="165"/>
    </row>
    <row r="1733" spans="1:6" x14ac:dyDescent="0.25">
      <c r="A1733" s="157">
        <v>45200</v>
      </c>
      <c r="B1733" s="158" t="s">
        <v>695</v>
      </c>
      <c r="C1733" s="167"/>
      <c r="D1733" s="166">
        <v>305771.39999999997</v>
      </c>
      <c r="E1733" s="167"/>
      <c r="F1733" s="165"/>
    </row>
    <row r="1734" spans="1:6" x14ac:dyDescent="0.25">
      <c r="A1734" s="157">
        <v>45200</v>
      </c>
      <c r="B1734" s="158" t="s">
        <v>695</v>
      </c>
      <c r="C1734" s="167"/>
      <c r="D1734" s="166">
        <v>15499.900000000001</v>
      </c>
      <c r="E1734" s="167"/>
      <c r="F1734" s="165"/>
    </row>
    <row r="1735" spans="1:6" x14ac:dyDescent="0.25">
      <c r="A1735" s="157">
        <v>45200</v>
      </c>
      <c r="B1735" s="158" t="s">
        <v>697</v>
      </c>
      <c r="C1735" s="167"/>
      <c r="D1735" s="166">
        <v>12099.720000000001</v>
      </c>
      <c r="E1735" s="167"/>
      <c r="F1735" s="165"/>
    </row>
    <row r="1736" spans="1:6" x14ac:dyDescent="0.25">
      <c r="A1736" s="157">
        <v>45200</v>
      </c>
      <c r="B1736" s="158" t="s">
        <v>3</v>
      </c>
      <c r="C1736" s="167"/>
      <c r="D1736" s="166">
        <v>9221.7000000000007</v>
      </c>
      <c r="E1736" s="167"/>
      <c r="F1736" s="165"/>
    </row>
    <row r="1737" spans="1:6" x14ac:dyDescent="0.25">
      <c r="A1737" s="157">
        <v>45200</v>
      </c>
      <c r="B1737" s="158" t="s">
        <v>680</v>
      </c>
      <c r="C1737" s="167"/>
      <c r="D1737" s="166">
        <v>10125.01</v>
      </c>
      <c r="E1737" s="167"/>
      <c r="F1737" s="165"/>
    </row>
    <row r="1738" spans="1:6" x14ac:dyDescent="0.25">
      <c r="A1738" s="157">
        <v>45200</v>
      </c>
      <c r="B1738" s="158" t="s">
        <v>680</v>
      </c>
      <c r="C1738" s="167"/>
      <c r="D1738" s="166">
        <v>20249.990000000002</v>
      </c>
      <c r="E1738" s="167"/>
      <c r="F1738" s="165"/>
    </row>
    <row r="1739" spans="1:6" x14ac:dyDescent="0.25">
      <c r="A1739" s="157">
        <v>45200</v>
      </c>
      <c r="B1739" s="158" t="s">
        <v>680</v>
      </c>
      <c r="C1739" s="167"/>
      <c r="D1739" s="166">
        <v>16199.99</v>
      </c>
      <c r="E1739" s="167"/>
      <c r="F1739" s="165"/>
    </row>
    <row r="1740" spans="1:6" x14ac:dyDescent="0.25">
      <c r="A1740" s="157">
        <v>45200</v>
      </c>
      <c r="B1740" s="158" t="s">
        <v>680</v>
      </c>
      <c r="C1740" s="167"/>
      <c r="D1740" s="166">
        <v>20250.000000000004</v>
      </c>
      <c r="E1740" s="167"/>
      <c r="F1740" s="165"/>
    </row>
    <row r="1741" spans="1:6" x14ac:dyDescent="0.25">
      <c r="A1741" s="157">
        <v>45200</v>
      </c>
      <c r="B1741" s="158" t="s">
        <v>680</v>
      </c>
      <c r="C1741" s="167"/>
      <c r="D1741" s="166">
        <v>20250.010000000002</v>
      </c>
      <c r="E1741" s="167"/>
      <c r="F1741" s="165"/>
    </row>
    <row r="1742" spans="1:6" x14ac:dyDescent="0.25">
      <c r="A1742" s="157">
        <v>45200</v>
      </c>
      <c r="B1742" s="158" t="s">
        <v>680</v>
      </c>
      <c r="C1742" s="167"/>
      <c r="D1742" s="166">
        <v>10125</v>
      </c>
      <c r="E1742" s="167"/>
      <c r="F1742" s="165"/>
    </row>
    <row r="1743" spans="1:6" x14ac:dyDescent="0.25">
      <c r="A1743" s="157">
        <v>45200</v>
      </c>
      <c r="B1743" s="158" t="s">
        <v>691</v>
      </c>
      <c r="C1743" s="167"/>
      <c r="D1743" s="166">
        <v>159416.82</v>
      </c>
      <c r="E1743" s="167"/>
      <c r="F1743" s="165"/>
    </row>
    <row r="1744" spans="1:6" x14ac:dyDescent="0.25">
      <c r="A1744" s="157">
        <v>45201</v>
      </c>
      <c r="B1744" s="158" t="s">
        <v>52</v>
      </c>
      <c r="C1744" s="167"/>
      <c r="D1744" s="166">
        <v>17999.72</v>
      </c>
      <c r="E1744" s="167"/>
      <c r="F1744" s="165"/>
    </row>
    <row r="1745" spans="1:6" x14ac:dyDescent="0.25">
      <c r="A1745" s="157">
        <v>45202</v>
      </c>
      <c r="B1745" s="158" t="s">
        <v>10</v>
      </c>
      <c r="C1745" s="167"/>
      <c r="D1745" s="166">
        <v>6018</v>
      </c>
      <c r="E1745" s="167"/>
      <c r="F1745" s="165"/>
    </row>
    <row r="1746" spans="1:6" x14ac:dyDescent="0.25">
      <c r="A1746" s="157">
        <v>45203</v>
      </c>
      <c r="B1746" s="158" t="s">
        <v>684</v>
      </c>
      <c r="C1746" s="167"/>
      <c r="D1746" s="166">
        <v>1817230.6800000002</v>
      </c>
      <c r="E1746" s="167"/>
      <c r="F1746" s="165"/>
    </row>
    <row r="1747" spans="1:6" x14ac:dyDescent="0.25">
      <c r="A1747" s="157">
        <v>45205</v>
      </c>
      <c r="B1747" s="158" t="s">
        <v>697</v>
      </c>
      <c r="C1747" s="167"/>
      <c r="D1747" s="166">
        <v>51700.520000000004</v>
      </c>
      <c r="E1747" s="167"/>
      <c r="F1747" s="165"/>
    </row>
    <row r="1748" spans="1:6" x14ac:dyDescent="0.25">
      <c r="A1748" s="157">
        <v>45206</v>
      </c>
      <c r="B1748" s="158" t="s">
        <v>680</v>
      </c>
      <c r="C1748" s="167"/>
      <c r="D1748" s="166">
        <v>4050</v>
      </c>
      <c r="E1748" s="167"/>
      <c r="F1748" s="165"/>
    </row>
    <row r="1749" spans="1:6" x14ac:dyDescent="0.25">
      <c r="A1749" s="157">
        <v>45207</v>
      </c>
      <c r="B1749" s="158" t="s">
        <v>684</v>
      </c>
      <c r="C1749" s="167"/>
      <c r="D1749" s="166">
        <v>1838882.5</v>
      </c>
      <c r="E1749" s="167"/>
      <c r="F1749" s="165"/>
    </row>
    <row r="1750" spans="1:6" x14ac:dyDescent="0.25">
      <c r="A1750" s="157">
        <v>45212</v>
      </c>
      <c r="B1750" s="158" t="s">
        <v>7</v>
      </c>
      <c r="C1750" s="167"/>
      <c r="D1750" s="166">
        <v>8796.9</v>
      </c>
      <c r="E1750" s="167"/>
      <c r="F1750" s="165"/>
    </row>
    <row r="1751" spans="1:6" x14ac:dyDescent="0.25">
      <c r="A1751" s="157">
        <v>45213</v>
      </c>
      <c r="B1751" s="158" t="s">
        <v>684</v>
      </c>
      <c r="C1751" s="167"/>
      <c r="D1751" s="166">
        <v>1745414.7000000002</v>
      </c>
      <c r="E1751" s="167"/>
      <c r="F1751" s="165"/>
    </row>
    <row r="1752" spans="1:6" x14ac:dyDescent="0.25">
      <c r="A1752" s="157">
        <v>45215</v>
      </c>
      <c r="B1752" s="158" t="s">
        <v>680</v>
      </c>
      <c r="C1752" s="167"/>
      <c r="D1752" s="166">
        <v>20249.990000000002</v>
      </c>
      <c r="E1752" s="167"/>
      <c r="F1752" s="168"/>
    </row>
    <row r="1753" spans="1:6" x14ac:dyDescent="0.25">
      <c r="A1753" s="157">
        <v>45216</v>
      </c>
      <c r="B1753" s="158" t="s">
        <v>7</v>
      </c>
      <c r="C1753" s="167"/>
      <c r="D1753" s="166">
        <v>19470</v>
      </c>
      <c r="E1753" s="167"/>
      <c r="F1753" s="168"/>
    </row>
    <row r="1754" spans="1:6" x14ac:dyDescent="0.25">
      <c r="A1754" s="157">
        <v>45218</v>
      </c>
      <c r="B1754" s="158" t="s">
        <v>680</v>
      </c>
      <c r="C1754" s="167"/>
      <c r="D1754" s="166">
        <v>12149.990000000002</v>
      </c>
      <c r="E1754" s="167"/>
      <c r="F1754" s="165"/>
    </row>
    <row r="1755" spans="1:6" x14ac:dyDescent="0.25">
      <c r="A1755" s="157">
        <v>45221</v>
      </c>
      <c r="B1755" s="158" t="s">
        <v>684</v>
      </c>
      <c r="C1755" s="167"/>
      <c r="D1755" s="166">
        <v>1677648.48</v>
      </c>
      <c r="E1755" s="167"/>
      <c r="F1755" s="165"/>
    </row>
    <row r="1756" spans="1:6" x14ac:dyDescent="0.25">
      <c r="A1756" s="157">
        <v>45222</v>
      </c>
      <c r="B1756" s="158" t="s">
        <v>58</v>
      </c>
      <c r="C1756" s="167"/>
      <c r="D1756" s="166">
        <v>28320</v>
      </c>
      <c r="E1756" s="167"/>
      <c r="F1756" s="165"/>
    </row>
    <row r="1757" spans="1:6" x14ac:dyDescent="0.25">
      <c r="A1757" s="157">
        <v>45222</v>
      </c>
      <c r="B1757" s="158" t="s">
        <v>680</v>
      </c>
      <c r="C1757" s="167"/>
      <c r="D1757" s="166">
        <v>20250.000000000004</v>
      </c>
      <c r="E1757" s="167"/>
      <c r="F1757" s="165"/>
    </row>
    <row r="1758" spans="1:6" x14ac:dyDescent="0.25">
      <c r="A1758" s="157">
        <v>45225</v>
      </c>
      <c r="B1758" s="158" t="s">
        <v>698</v>
      </c>
      <c r="C1758" s="167"/>
      <c r="D1758" s="166">
        <v>97937.16</v>
      </c>
      <c r="E1758" s="167"/>
      <c r="F1758" s="165"/>
    </row>
    <row r="1759" spans="1:6" x14ac:dyDescent="0.25">
      <c r="A1759" s="157">
        <v>45226</v>
      </c>
      <c r="B1759" s="158" t="s">
        <v>698</v>
      </c>
      <c r="C1759" s="167"/>
      <c r="D1759" s="166">
        <v>90314.260000000009</v>
      </c>
      <c r="E1759" s="167"/>
      <c r="F1759" s="165"/>
    </row>
    <row r="1760" spans="1:6" x14ac:dyDescent="0.25">
      <c r="A1760" s="157">
        <v>45227</v>
      </c>
      <c r="B1760" s="158" t="s">
        <v>680</v>
      </c>
      <c r="C1760" s="167"/>
      <c r="D1760" s="166">
        <v>24300</v>
      </c>
      <c r="E1760" s="167"/>
      <c r="F1760" s="165"/>
    </row>
    <row r="1761" spans="1:6" x14ac:dyDescent="0.25">
      <c r="A1761" s="157">
        <v>45227</v>
      </c>
      <c r="B1761" s="158" t="s">
        <v>698</v>
      </c>
      <c r="C1761" s="167"/>
      <c r="D1761" s="166">
        <v>98987.260000000009</v>
      </c>
      <c r="E1761" s="167"/>
      <c r="F1761" s="165"/>
    </row>
    <row r="1762" spans="1:6" x14ac:dyDescent="0.25">
      <c r="A1762" s="157">
        <v>45230</v>
      </c>
      <c r="B1762" s="158" t="s">
        <v>684</v>
      </c>
      <c r="C1762" s="167"/>
      <c r="D1762" s="166">
        <v>1730781.52</v>
      </c>
      <c r="E1762" s="167"/>
      <c r="F1762" s="165"/>
    </row>
    <row r="1763" spans="1:6" x14ac:dyDescent="0.25">
      <c r="A1763" s="157">
        <v>45230</v>
      </c>
      <c r="B1763" s="158" t="s">
        <v>698</v>
      </c>
      <c r="C1763" s="167"/>
      <c r="D1763" s="166">
        <v>412762.25</v>
      </c>
      <c r="E1763" s="167"/>
      <c r="F1763" s="165"/>
    </row>
    <row r="1764" spans="1:6" x14ac:dyDescent="0.25">
      <c r="A1764" s="157">
        <v>45231</v>
      </c>
      <c r="B1764" s="158" t="s">
        <v>844</v>
      </c>
      <c r="C1764" s="167"/>
      <c r="D1764" s="166">
        <v>277740.69</v>
      </c>
      <c r="E1764" s="167"/>
      <c r="F1764" s="165"/>
    </row>
    <row r="1765" spans="1:6" x14ac:dyDescent="0.25">
      <c r="A1765" s="157">
        <v>45231</v>
      </c>
      <c r="B1765" s="158" t="s">
        <v>844</v>
      </c>
      <c r="C1765" s="167"/>
      <c r="D1765" s="166">
        <v>302664.89999999997</v>
      </c>
      <c r="E1765" s="167"/>
      <c r="F1765" s="165"/>
    </row>
    <row r="1766" spans="1:6" x14ac:dyDescent="0.25">
      <c r="A1766" s="157">
        <v>45231</v>
      </c>
      <c r="B1766" s="158" t="s">
        <v>844</v>
      </c>
      <c r="C1766" s="167"/>
      <c r="D1766" s="166">
        <v>298351.81000000006</v>
      </c>
      <c r="E1766" s="167"/>
      <c r="F1766" s="165"/>
    </row>
    <row r="1767" spans="1:6" x14ac:dyDescent="0.25">
      <c r="A1767" s="157">
        <v>45231</v>
      </c>
      <c r="B1767" s="158" t="s">
        <v>844</v>
      </c>
      <c r="C1767" s="167"/>
      <c r="D1767" s="166">
        <v>291430</v>
      </c>
      <c r="E1767" s="167"/>
      <c r="F1767" s="165"/>
    </row>
    <row r="1768" spans="1:6" x14ac:dyDescent="0.25">
      <c r="A1768" s="157">
        <v>45231</v>
      </c>
      <c r="B1768" s="158" t="s">
        <v>844</v>
      </c>
      <c r="C1768" s="167"/>
      <c r="D1768" s="166">
        <v>301437.40000000002</v>
      </c>
      <c r="E1768" s="167"/>
      <c r="F1768" s="165"/>
    </row>
    <row r="1769" spans="1:6" x14ac:dyDescent="0.25">
      <c r="A1769" s="157">
        <v>45231</v>
      </c>
      <c r="B1769" s="158" t="s">
        <v>844</v>
      </c>
      <c r="C1769" s="167"/>
      <c r="D1769" s="166">
        <v>326230</v>
      </c>
      <c r="E1769" s="167"/>
      <c r="F1769" s="165"/>
    </row>
    <row r="1770" spans="1:6" x14ac:dyDescent="0.25">
      <c r="A1770" s="157">
        <v>45231</v>
      </c>
      <c r="B1770" s="158" t="s">
        <v>844</v>
      </c>
      <c r="C1770" s="167"/>
      <c r="D1770" s="166">
        <v>321205.09000000003</v>
      </c>
      <c r="E1770" s="167"/>
      <c r="F1770" s="165"/>
    </row>
    <row r="1771" spans="1:6" x14ac:dyDescent="0.25">
      <c r="A1771" s="157">
        <v>45231</v>
      </c>
      <c r="B1771" s="158" t="s">
        <v>844</v>
      </c>
      <c r="C1771" s="167"/>
      <c r="D1771" s="166">
        <v>292347.71000000002</v>
      </c>
      <c r="E1771" s="167"/>
      <c r="F1771" s="165"/>
    </row>
    <row r="1772" spans="1:6" x14ac:dyDescent="0.25">
      <c r="A1772" s="157">
        <v>45231</v>
      </c>
      <c r="B1772" s="158" t="s">
        <v>844</v>
      </c>
      <c r="C1772" s="167"/>
      <c r="D1772" s="166">
        <v>319232.30999999994</v>
      </c>
      <c r="E1772" s="167"/>
      <c r="F1772" s="165"/>
    </row>
    <row r="1773" spans="1:6" x14ac:dyDescent="0.25">
      <c r="A1773" s="157">
        <v>45231</v>
      </c>
      <c r="B1773" s="158" t="s">
        <v>844</v>
      </c>
      <c r="C1773" s="167"/>
      <c r="D1773" s="166">
        <v>269360.08999999997</v>
      </c>
      <c r="E1773" s="167"/>
      <c r="F1773" s="165"/>
    </row>
    <row r="1774" spans="1:6" x14ac:dyDescent="0.25">
      <c r="A1774" s="157">
        <v>45232</v>
      </c>
      <c r="B1774" s="158" t="s">
        <v>680</v>
      </c>
      <c r="C1774" s="167"/>
      <c r="D1774" s="166">
        <v>8100</v>
      </c>
      <c r="E1774" s="167"/>
      <c r="F1774" s="165"/>
    </row>
    <row r="1775" spans="1:6" x14ac:dyDescent="0.25">
      <c r="A1775" s="157">
        <v>45233</v>
      </c>
      <c r="B1775" s="158" t="s">
        <v>680</v>
      </c>
      <c r="C1775" s="167"/>
      <c r="D1775" s="166">
        <v>8100.01</v>
      </c>
      <c r="E1775" s="167"/>
      <c r="F1775" s="165"/>
    </row>
    <row r="1776" spans="1:6" x14ac:dyDescent="0.25">
      <c r="A1776" s="157">
        <v>45233</v>
      </c>
      <c r="B1776" s="158" t="s">
        <v>700</v>
      </c>
      <c r="C1776" s="167"/>
      <c r="D1776" s="166">
        <v>1006894</v>
      </c>
      <c r="E1776" s="167"/>
      <c r="F1776" s="165"/>
    </row>
    <row r="1777" spans="1:6" x14ac:dyDescent="0.25">
      <c r="A1777" s="157">
        <v>45234</v>
      </c>
      <c r="B1777" s="158" t="s">
        <v>7</v>
      </c>
      <c r="C1777" s="167"/>
      <c r="D1777" s="166">
        <v>11611.2</v>
      </c>
      <c r="E1777" s="167"/>
      <c r="F1777" s="165"/>
    </row>
    <row r="1778" spans="1:6" x14ac:dyDescent="0.25">
      <c r="A1778" s="157">
        <v>45236</v>
      </c>
      <c r="B1778" s="158" t="s">
        <v>680</v>
      </c>
      <c r="C1778" s="167"/>
      <c r="D1778" s="166">
        <v>12149.990000000002</v>
      </c>
      <c r="E1778" s="167"/>
      <c r="F1778" s="165"/>
    </row>
    <row r="1779" spans="1:6" x14ac:dyDescent="0.25">
      <c r="A1779" s="157">
        <v>45237</v>
      </c>
      <c r="B1779" s="158" t="s">
        <v>684</v>
      </c>
      <c r="C1779" s="167"/>
      <c r="D1779" s="166">
        <v>1744657.1400000001</v>
      </c>
      <c r="E1779" s="167"/>
      <c r="F1779" s="165"/>
    </row>
    <row r="1780" spans="1:6" x14ac:dyDescent="0.25">
      <c r="A1780" s="157">
        <v>45237</v>
      </c>
      <c r="B1780" s="158" t="s">
        <v>680</v>
      </c>
      <c r="C1780" s="167"/>
      <c r="D1780" s="166">
        <v>12149.990000000002</v>
      </c>
      <c r="E1780" s="167"/>
      <c r="F1780" s="165"/>
    </row>
    <row r="1781" spans="1:6" x14ac:dyDescent="0.25">
      <c r="A1781" s="157">
        <v>45241</v>
      </c>
      <c r="B1781" s="158" t="s">
        <v>697</v>
      </c>
      <c r="C1781" s="167"/>
      <c r="D1781" s="166">
        <v>25872.68</v>
      </c>
      <c r="E1781" s="167"/>
      <c r="F1781" s="165"/>
    </row>
    <row r="1782" spans="1:6" x14ac:dyDescent="0.25">
      <c r="A1782" s="157">
        <v>45241</v>
      </c>
      <c r="B1782" s="158" t="s">
        <v>843</v>
      </c>
      <c r="C1782" s="167"/>
      <c r="D1782" s="166">
        <v>9750.0499999999993</v>
      </c>
      <c r="E1782" s="167"/>
      <c r="F1782" s="165"/>
    </row>
    <row r="1783" spans="1:6" x14ac:dyDescent="0.25">
      <c r="A1783" s="157">
        <v>45247</v>
      </c>
      <c r="B1783" s="158" t="s">
        <v>6</v>
      </c>
      <c r="C1783" s="167"/>
      <c r="D1783" s="166">
        <v>14956.5</v>
      </c>
      <c r="E1783" s="167"/>
      <c r="F1783" s="165"/>
    </row>
    <row r="1784" spans="1:6" x14ac:dyDescent="0.25">
      <c r="A1784" s="157">
        <v>45247</v>
      </c>
      <c r="B1784" s="158" t="s">
        <v>680</v>
      </c>
      <c r="C1784" s="167"/>
      <c r="D1784" s="166">
        <v>10125.030000000001</v>
      </c>
      <c r="E1784" s="167"/>
      <c r="F1784" s="165"/>
    </row>
    <row r="1785" spans="1:6" x14ac:dyDescent="0.25">
      <c r="A1785" s="157">
        <v>45249</v>
      </c>
      <c r="B1785" s="158" t="s">
        <v>684</v>
      </c>
      <c r="C1785" s="167"/>
      <c r="D1785" s="166">
        <v>1752819.2000000002</v>
      </c>
      <c r="E1785" s="167"/>
      <c r="F1785" s="165"/>
    </row>
    <row r="1786" spans="1:6" x14ac:dyDescent="0.25">
      <c r="A1786" s="157">
        <v>45250</v>
      </c>
      <c r="B1786" s="158" t="s">
        <v>58</v>
      </c>
      <c r="C1786" s="167"/>
      <c r="D1786" s="166">
        <v>28320</v>
      </c>
      <c r="E1786" s="167"/>
      <c r="F1786" s="165"/>
    </row>
    <row r="1787" spans="1:6" x14ac:dyDescent="0.25">
      <c r="A1787" s="157">
        <v>45250</v>
      </c>
      <c r="B1787" s="158" t="s">
        <v>680</v>
      </c>
      <c r="C1787" s="167"/>
      <c r="D1787" s="166">
        <v>12149.990000000002</v>
      </c>
      <c r="E1787" s="167"/>
      <c r="F1787" s="165"/>
    </row>
    <row r="1788" spans="1:6" x14ac:dyDescent="0.25">
      <c r="A1788" s="157">
        <v>45250</v>
      </c>
      <c r="B1788" s="158" t="s">
        <v>680</v>
      </c>
      <c r="C1788" s="167"/>
      <c r="D1788" s="166">
        <v>12149.990000000002</v>
      </c>
      <c r="E1788" s="167"/>
      <c r="F1788" s="165"/>
    </row>
    <row r="1789" spans="1:6" x14ac:dyDescent="0.25">
      <c r="A1789" s="157">
        <v>45251</v>
      </c>
      <c r="B1789" s="158" t="s">
        <v>845</v>
      </c>
      <c r="C1789" s="167"/>
      <c r="D1789" s="166">
        <v>37413.31</v>
      </c>
      <c r="E1789" s="167"/>
      <c r="F1789" s="165"/>
    </row>
    <row r="1790" spans="1:6" x14ac:dyDescent="0.25">
      <c r="A1790" s="157">
        <v>45251</v>
      </c>
      <c r="B1790" s="158" t="s">
        <v>845</v>
      </c>
      <c r="C1790" s="167"/>
      <c r="D1790" s="166">
        <v>58731.360000000001</v>
      </c>
      <c r="E1790" s="167"/>
      <c r="F1790" s="165"/>
    </row>
    <row r="1791" spans="1:6" x14ac:dyDescent="0.25">
      <c r="A1791" s="157">
        <v>45251</v>
      </c>
      <c r="B1791" s="158" t="s">
        <v>680</v>
      </c>
      <c r="C1791" s="167"/>
      <c r="D1791" s="166">
        <v>12149.990000000002</v>
      </c>
      <c r="E1791" s="167"/>
      <c r="F1791" s="165"/>
    </row>
    <row r="1792" spans="1:6" x14ac:dyDescent="0.25">
      <c r="A1792" s="157">
        <v>45252</v>
      </c>
      <c r="B1792" s="158" t="s">
        <v>7</v>
      </c>
      <c r="C1792" s="167"/>
      <c r="D1792" s="166">
        <v>14797.2</v>
      </c>
      <c r="E1792" s="167"/>
      <c r="F1792" s="165"/>
    </row>
    <row r="1793" spans="1:6" x14ac:dyDescent="0.25">
      <c r="A1793" s="157">
        <v>45252</v>
      </c>
      <c r="B1793" s="158" t="s">
        <v>680</v>
      </c>
      <c r="C1793" s="167"/>
      <c r="D1793" s="166">
        <v>8100.01</v>
      </c>
      <c r="E1793" s="167"/>
      <c r="F1793" s="165"/>
    </row>
    <row r="1794" spans="1:6" x14ac:dyDescent="0.25">
      <c r="A1794" s="157">
        <v>45252</v>
      </c>
      <c r="B1794" s="158" t="s">
        <v>680</v>
      </c>
      <c r="C1794" s="167"/>
      <c r="D1794" s="166">
        <v>8100</v>
      </c>
      <c r="E1794" s="167"/>
      <c r="F1794" s="165"/>
    </row>
    <row r="1795" spans="1:6" x14ac:dyDescent="0.25">
      <c r="A1795" s="157">
        <v>45252</v>
      </c>
      <c r="B1795" s="158" t="s">
        <v>846</v>
      </c>
      <c r="C1795" s="167"/>
      <c r="D1795" s="166">
        <v>1073.8</v>
      </c>
      <c r="E1795" s="167"/>
      <c r="F1795" s="165"/>
    </row>
    <row r="1796" spans="1:6" x14ac:dyDescent="0.25">
      <c r="A1796" s="157">
        <v>45252</v>
      </c>
      <c r="B1796" s="158" t="s">
        <v>845</v>
      </c>
      <c r="C1796" s="167"/>
      <c r="D1796" s="166">
        <v>66173.75</v>
      </c>
      <c r="E1796" s="167"/>
      <c r="F1796" s="165"/>
    </row>
    <row r="1797" spans="1:6" x14ac:dyDescent="0.25">
      <c r="A1797" s="157">
        <v>45252</v>
      </c>
      <c r="B1797" s="158" t="s">
        <v>845</v>
      </c>
      <c r="C1797" s="167"/>
      <c r="D1797" s="166">
        <v>74314.559999999998</v>
      </c>
      <c r="E1797" s="167"/>
      <c r="F1797" s="165"/>
    </row>
    <row r="1798" spans="1:6" x14ac:dyDescent="0.25">
      <c r="A1798" s="157">
        <v>45252</v>
      </c>
      <c r="B1798" s="158" t="s">
        <v>846</v>
      </c>
      <c r="C1798" s="167"/>
      <c r="D1798" s="166">
        <v>93497.299999999988</v>
      </c>
      <c r="E1798" s="167"/>
      <c r="F1798" s="165"/>
    </row>
    <row r="1799" spans="1:6" x14ac:dyDescent="0.25">
      <c r="A1799" s="157">
        <v>45253</v>
      </c>
      <c r="B1799" s="158" t="s">
        <v>697</v>
      </c>
      <c r="C1799" s="167"/>
      <c r="D1799" s="166">
        <v>155232.53999999998</v>
      </c>
      <c r="E1799" s="167"/>
      <c r="F1799" s="165"/>
    </row>
    <row r="1800" spans="1:6" x14ac:dyDescent="0.25">
      <c r="A1800" s="157">
        <v>45254</v>
      </c>
      <c r="B1800" s="158" t="s">
        <v>680</v>
      </c>
      <c r="C1800" s="167"/>
      <c r="D1800" s="166">
        <v>6075.0100000000011</v>
      </c>
      <c r="E1800" s="167"/>
      <c r="F1800" s="165"/>
    </row>
    <row r="1801" spans="1:6" x14ac:dyDescent="0.25">
      <c r="A1801" s="157">
        <v>45254</v>
      </c>
      <c r="B1801" s="158" t="s">
        <v>845</v>
      </c>
      <c r="C1801" s="167"/>
      <c r="D1801" s="166">
        <v>77978.099999999991</v>
      </c>
      <c r="E1801" s="167"/>
      <c r="F1801" s="165"/>
    </row>
    <row r="1802" spans="1:6" x14ac:dyDescent="0.25">
      <c r="A1802" s="157">
        <v>45254</v>
      </c>
      <c r="B1802" s="158" t="s">
        <v>845</v>
      </c>
      <c r="C1802" s="167"/>
      <c r="D1802" s="166">
        <v>83382.34</v>
      </c>
      <c r="E1802" s="167"/>
      <c r="F1802" s="165"/>
    </row>
    <row r="1803" spans="1:6" x14ac:dyDescent="0.25">
      <c r="A1803" s="157">
        <v>45255</v>
      </c>
      <c r="B1803" s="158" t="s">
        <v>680</v>
      </c>
      <c r="C1803" s="167"/>
      <c r="D1803" s="166">
        <v>6075.0100000000011</v>
      </c>
      <c r="E1803" s="167"/>
      <c r="F1803" s="165"/>
    </row>
    <row r="1804" spans="1:6" x14ac:dyDescent="0.25">
      <c r="A1804" s="157">
        <v>45255</v>
      </c>
      <c r="B1804" s="158" t="s">
        <v>3</v>
      </c>
      <c r="C1804" s="167"/>
      <c r="D1804" s="166">
        <v>2301</v>
      </c>
      <c r="E1804" s="167"/>
      <c r="F1804" s="165"/>
    </row>
    <row r="1805" spans="1:6" x14ac:dyDescent="0.25">
      <c r="A1805" s="157">
        <v>45257</v>
      </c>
      <c r="B1805" s="158" t="s">
        <v>684</v>
      </c>
      <c r="C1805" s="167"/>
      <c r="D1805" s="166">
        <v>1813359.1</v>
      </c>
      <c r="E1805" s="167"/>
      <c r="F1805" s="165"/>
    </row>
    <row r="1806" spans="1:6" x14ac:dyDescent="0.25">
      <c r="A1806" s="157">
        <v>45257</v>
      </c>
      <c r="B1806" s="158" t="s">
        <v>3</v>
      </c>
      <c r="C1806" s="167"/>
      <c r="D1806" s="166">
        <v>6254</v>
      </c>
      <c r="E1806" s="167"/>
      <c r="F1806" s="165"/>
    </row>
    <row r="1807" spans="1:6" x14ac:dyDescent="0.25">
      <c r="A1807" s="157">
        <v>45258</v>
      </c>
      <c r="B1807" s="158" t="s">
        <v>695</v>
      </c>
      <c r="C1807" s="167"/>
      <c r="D1807" s="166">
        <v>402997.14</v>
      </c>
      <c r="E1807" s="167"/>
      <c r="F1807" s="165"/>
    </row>
    <row r="1808" spans="1:6" x14ac:dyDescent="0.25">
      <c r="A1808" s="157">
        <v>45260</v>
      </c>
      <c r="B1808" s="158" t="s">
        <v>695</v>
      </c>
      <c r="C1808" s="167"/>
      <c r="D1808" s="166">
        <v>15499.900000000001</v>
      </c>
      <c r="E1808" s="167"/>
      <c r="F1808" s="165"/>
    </row>
    <row r="1809" spans="1:6" x14ac:dyDescent="0.25">
      <c r="A1809" s="157">
        <v>45262</v>
      </c>
      <c r="B1809" s="158" t="s">
        <v>7</v>
      </c>
      <c r="C1809" s="167"/>
      <c r="D1809" s="166">
        <v>8796.9</v>
      </c>
      <c r="E1809" s="167"/>
      <c r="F1809" s="165"/>
    </row>
    <row r="1810" spans="1:6" x14ac:dyDescent="0.25">
      <c r="A1810" s="157">
        <v>45262</v>
      </c>
      <c r="B1810" s="158" t="s">
        <v>845</v>
      </c>
      <c r="C1810" s="167"/>
      <c r="D1810" s="166">
        <v>92078.64</v>
      </c>
      <c r="E1810" s="167"/>
      <c r="F1810" s="165"/>
    </row>
    <row r="1811" spans="1:6" x14ac:dyDescent="0.25">
      <c r="A1811" s="157">
        <v>45262</v>
      </c>
      <c r="B1811" s="158" t="s">
        <v>845</v>
      </c>
      <c r="C1811" s="167"/>
      <c r="D1811" s="166">
        <v>81480.350000000006</v>
      </c>
      <c r="E1811" s="167"/>
      <c r="F1811" s="165"/>
    </row>
    <row r="1812" spans="1:6" x14ac:dyDescent="0.25">
      <c r="A1812" s="157">
        <v>45263</v>
      </c>
      <c r="B1812" s="158" t="s">
        <v>57</v>
      </c>
      <c r="C1812" s="167"/>
      <c r="D1812" s="166">
        <v>15646.8</v>
      </c>
      <c r="E1812" s="167"/>
      <c r="F1812" s="165"/>
    </row>
    <row r="1813" spans="1:6" x14ac:dyDescent="0.25">
      <c r="A1813" s="157">
        <v>45263</v>
      </c>
      <c r="B1813" s="158" t="s">
        <v>846</v>
      </c>
      <c r="C1813" s="167"/>
      <c r="D1813" s="166">
        <v>5315.9</v>
      </c>
      <c r="E1813" s="167"/>
      <c r="F1813" s="165"/>
    </row>
    <row r="1814" spans="1:6" x14ac:dyDescent="0.25">
      <c r="A1814" s="157">
        <v>45263</v>
      </c>
      <c r="B1814" s="158" t="s">
        <v>846</v>
      </c>
      <c r="C1814" s="167"/>
      <c r="D1814" s="166">
        <v>1943.46</v>
      </c>
      <c r="E1814" s="167"/>
      <c r="F1814" s="165"/>
    </row>
    <row r="1815" spans="1:6" x14ac:dyDescent="0.25">
      <c r="A1815" s="157">
        <v>45264</v>
      </c>
      <c r="B1815" s="158" t="s">
        <v>684</v>
      </c>
      <c r="C1815" s="167"/>
      <c r="D1815" s="166">
        <v>1604417.6800000002</v>
      </c>
      <c r="E1815" s="167"/>
      <c r="F1815" s="165"/>
    </row>
    <row r="1816" spans="1:6" x14ac:dyDescent="0.25">
      <c r="A1816" s="157">
        <v>45264</v>
      </c>
      <c r="B1816" s="158" t="s">
        <v>680</v>
      </c>
      <c r="C1816" s="167"/>
      <c r="D1816" s="166">
        <v>16199.99</v>
      </c>
      <c r="E1816" s="167"/>
      <c r="F1816" s="165"/>
    </row>
    <row r="1817" spans="1:6" x14ac:dyDescent="0.25">
      <c r="A1817" s="157">
        <v>45264</v>
      </c>
      <c r="B1817" s="158" t="s">
        <v>845</v>
      </c>
      <c r="C1817" s="167"/>
      <c r="D1817" s="166">
        <v>80206.92</v>
      </c>
      <c r="E1817" s="167"/>
      <c r="F1817" s="165"/>
    </row>
    <row r="1818" spans="1:6" x14ac:dyDescent="0.25">
      <c r="A1818" s="157">
        <v>45266</v>
      </c>
      <c r="B1818" s="158" t="s">
        <v>845</v>
      </c>
      <c r="C1818" s="167"/>
      <c r="D1818" s="166">
        <v>91763.319999999992</v>
      </c>
      <c r="E1818" s="167"/>
      <c r="F1818" s="165"/>
    </row>
    <row r="1819" spans="1:6" x14ac:dyDescent="0.25">
      <c r="A1819" s="157">
        <v>45266</v>
      </c>
      <c r="B1819" s="158" t="s">
        <v>845</v>
      </c>
      <c r="C1819" s="167"/>
      <c r="D1819" s="166">
        <v>93516.74</v>
      </c>
      <c r="E1819" s="167"/>
      <c r="F1819" s="165"/>
    </row>
    <row r="1820" spans="1:6" x14ac:dyDescent="0.25">
      <c r="A1820" s="157">
        <v>45267</v>
      </c>
      <c r="B1820" s="158" t="s">
        <v>3</v>
      </c>
      <c r="C1820" s="167"/>
      <c r="D1820" s="166">
        <v>59590</v>
      </c>
      <c r="E1820" s="167"/>
      <c r="F1820" s="165"/>
    </row>
    <row r="1821" spans="1:6" x14ac:dyDescent="0.25">
      <c r="A1821" s="157">
        <v>45269</v>
      </c>
      <c r="B1821" s="158" t="s">
        <v>845</v>
      </c>
      <c r="C1821" s="167"/>
      <c r="D1821" s="166">
        <v>72818.740000000005</v>
      </c>
      <c r="E1821" s="167"/>
      <c r="F1821" s="165"/>
    </row>
    <row r="1822" spans="1:6" x14ac:dyDescent="0.25">
      <c r="A1822" s="157">
        <v>45269</v>
      </c>
      <c r="B1822" s="158" t="s">
        <v>845</v>
      </c>
      <c r="C1822" s="167"/>
      <c r="D1822" s="166">
        <v>79804</v>
      </c>
      <c r="E1822" s="167"/>
      <c r="F1822" s="165"/>
    </row>
    <row r="1823" spans="1:6" x14ac:dyDescent="0.25">
      <c r="A1823" s="157">
        <v>45269</v>
      </c>
      <c r="B1823" s="158" t="s">
        <v>695</v>
      </c>
      <c r="C1823" s="167"/>
      <c r="D1823" s="166">
        <v>102719.47999999998</v>
      </c>
      <c r="E1823" s="167"/>
      <c r="F1823" s="165"/>
    </row>
    <row r="1824" spans="1:6" x14ac:dyDescent="0.25">
      <c r="A1824" s="157">
        <v>45269</v>
      </c>
      <c r="B1824" s="158" t="s">
        <v>695</v>
      </c>
      <c r="C1824" s="167"/>
      <c r="D1824" s="166">
        <v>61999.56</v>
      </c>
      <c r="E1824" s="167"/>
      <c r="F1824" s="165"/>
    </row>
    <row r="1825" spans="1:6" x14ac:dyDescent="0.25">
      <c r="A1825" s="157">
        <v>45269</v>
      </c>
      <c r="B1825" s="158" t="s">
        <v>695</v>
      </c>
      <c r="C1825" s="167"/>
      <c r="D1825" s="166">
        <v>123999.12</v>
      </c>
      <c r="E1825" s="167"/>
      <c r="F1825" s="165"/>
    </row>
    <row r="1826" spans="1:6" x14ac:dyDescent="0.25">
      <c r="A1826" s="157">
        <v>45271</v>
      </c>
      <c r="B1826" s="158" t="s">
        <v>845</v>
      </c>
      <c r="C1826" s="167"/>
      <c r="D1826" s="166">
        <v>106269.65999999999</v>
      </c>
      <c r="E1826" s="167"/>
      <c r="F1826" s="165"/>
    </row>
    <row r="1827" spans="1:6" x14ac:dyDescent="0.25">
      <c r="A1827" s="157">
        <v>45271</v>
      </c>
      <c r="B1827" s="158" t="s">
        <v>695</v>
      </c>
      <c r="C1827" s="167"/>
      <c r="D1827" s="166">
        <v>27899.800000000003</v>
      </c>
      <c r="E1827" s="167"/>
      <c r="F1827" s="165"/>
    </row>
    <row r="1828" spans="1:6" x14ac:dyDescent="0.25">
      <c r="A1828" s="157">
        <v>45272</v>
      </c>
      <c r="B1828" s="158" t="s">
        <v>680</v>
      </c>
      <c r="C1828" s="167"/>
      <c r="D1828" s="166">
        <v>20250.000000000004</v>
      </c>
      <c r="E1828" s="167"/>
      <c r="F1828" s="165"/>
    </row>
    <row r="1829" spans="1:6" x14ac:dyDescent="0.25">
      <c r="A1829" s="157">
        <v>45272</v>
      </c>
      <c r="B1829" s="158" t="s">
        <v>698</v>
      </c>
      <c r="C1829" s="167"/>
      <c r="D1829" s="166">
        <v>99726.87999999999</v>
      </c>
      <c r="E1829" s="167"/>
      <c r="F1829" s="165"/>
    </row>
    <row r="1830" spans="1:6" x14ac:dyDescent="0.25">
      <c r="A1830" s="157">
        <v>45273</v>
      </c>
      <c r="B1830" s="158" t="s">
        <v>56</v>
      </c>
      <c r="C1830" s="167"/>
      <c r="D1830" s="166">
        <v>99828</v>
      </c>
      <c r="E1830" s="167"/>
      <c r="F1830" s="165"/>
    </row>
    <row r="1831" spans="1:6" x14ac:dyDescent="0.25">
      <c r="A1831" s="157">
        <v>45273</v>
      </c>
      <c r="B1831" s="158" t="s">
        <v>10</v>
      </c>
      <c r="C1831" s="167"/>
      <c r="D1831" s="166">
        <v>41696.479999999996</v>
      </c>
      <c r="E1831" s="167"/>
      <c r="F1831" s="165"/>
    </row>
    <row r="1832" spans="1:6" x14ac:dyDescent="0.25">
      <c r="A1832" s="157">
        <v>45273</v>
      </c>
      <c r="B1832" s="158" t="s">
        <v>698</v>
      </c>
      <c r="C1832" s="167"/>
      <c r="D1832" s="166">
        <v>98459.200000000012</v>
      </c>
      <c r="E1832" s="167"/>
      <c r="F1832" s="165"/>
    </row>
    <row r="1833" spans="1:6" x14ac:dyDescent="0.25">
      <c r="A1833" s="157">
        <v>45274</v>
      </c>
      <c r="B1833" s="158" t="s">
        <v>691</v>
      </c>
      <c r="C1833" s="167"/>
      <c r="D1833" s="166">
        <v>299999.66000000003</v>
      </c>
      <c r="E1833" s="167"/>
      <c r="F1833" s="165"/>
    </row>
    <row r="1834" spans="1:6" x14ac:dyDescent="0.25">
      <c r="A1834" s="157">
        <v>45274</v>
      </c>
      <c r="B1834" s="158" t="s">
        <v>56</v>
      </c>
      <c r="C1834" s="167"/>
      <c r="D1834" s="166">
        <v>17875.7</v>
      </c>
      <c r="E1834" s="167"/>
      <c r="F1834" s="165"/>
    </row>
    <row r="1835" spans="1:6" x14ac:dyDescent="0.25">
      <c r="A1835" s="157">
        <v>45275</v>
      </c>
      <c r="B1835" s="158" t="s">
        <v>698</v>
      </c>
      <c r="C1835" s="167"/>
      <c r="D1835" s="166">
        <v>301813.56</v>
      </c>
      <c r="E1835" s="167"/>
      <c r="F1835" s="165"/>
    </row>
    <row r="1836" spans="1:6" x14ac:dyDescent="0.25">
      <c r="A1836" s="157">
        <v>45276</v>
      </c>
      <c r="B1836" s="158" t="s">
        <v>843</v>
      </c>
      <c r="C1836" s="167"/>
      <c r="D1836" s="166">
        <v>9749.989999999998</v>
      </c>
      <c r="E1836" s="167"/>
      <c r="F1836" s="165"/>
    </row>
    <row r="1837" spans="1:6" x14ac:dyDescent="0.25">
      <c r="A1837" s="157">
        <v>45277</v>
      </c>
      <c r="B1837" s="158" t="s">
        <v>684</v>
      </c>
      <c r="C1837" s="167"/>
      <c r="D1837" s="166">
        <v>1807634.92</v>
      </c>
      <c r="E1837" s="167"/>
      <c r="F1837" s="165"/>
    </row>
    <row r="1838" spans="1:6" x14ac:dyDescent="0.25">
      <c r="A1838" s="157">
        <v>45278</v>
      </c>
      <c r="B1838" s="158" t="s">
        <v>52</v>
      </c>
      <c r="C1838" s="167"/>
      <c r="D1838" s="166">
        <v>18000.260000000002</v>
      </c>
      <c r="E1838" s="167"/>
      <c r="F1838" s="165"/>
    </row>
    <row r="1839" spans="1:6" x14ac:dyDescent="0.25">
      <c r="A1839" s="157">
        <v>45279</v>
      </c>
      <c r="B1839" s="158" t="s">
        <v>10</v>
      </c>
      <c r="C1839" s="167"/>
      <c r="D1839" s="166">
        <v>16614.400000000001</v>
      </c>
      <c r="E1839" s="167"/>
      <c r="F1839" s="165"/>
    </row>
    <row r="1840" spans="1:6" x14ac:dyDescent="0.25">
      <c r="A1840" s="157">
        <v>45279</v>
      </c>
      <c r="B1840" s="158" t="s">
        <v>56</v>
      </c>
      <c r="C1840" s="167"/>
      <c r="D1840" s="166">
        <v>2212.5</v>
      </c>
      <c r="E1840" s="167"/>
      <c r="F1840" s="165"/>
    </row>
    <row r="1841" spans="1:6" x14ac:dyDescent="0.25">
      <c r="A1841" s="157">
        <v>45280</v>
      </c>
      <c r="B1841" s="158" t="s">
        <v>58</v>
      </c>
      <c r="C1841" s="167"/>
      <c r="D1841" s="166">
        <v>28320</v>
      </c>
      <c r="E1841" s="167"/>
      <c r="F1841" s="165"/>
    </row>
    <row r="1842" spans="1:6" x14ac:dyDescent="0.25">
      <c r="A1842" s="157">
        <v>45281</v>
      </c>
      <c r="B1842" s="158" t="s">
        <v>695</v>
      </c>
      <c r="C1842" s="167"/>
      <c r="D1842" s="166">
        <v>21699.84</v>
      </c>
      <c r="E1842" s="167"/>
      <c r="F1842" s="165"/>
    </row>
    <row r="1843" spans="1:6" x14ac:dyDescent="0.25">
      <c r="A1843" s="157">
        <v>45281</v>
      </c>
      <c r="B1843" s="158" t="s">
        <v>7</v>
      </c>
      <c r="C1843" s="167"/>
      <c r="D1843" s="166">
        <v>9699.5999999999985</v>
      </c>
      <c r="E1843" s="167"/>
      <c r="F1843" s="165"/>
    </row>
    <row r="1844" spans="1:6" x14ac:dyDescent="0.25">
      <c r="A1844" s="157">
        <v>45282</v>
      </c>
      <c r="B1844" s="158" t="s">
        <v>843</v>
      </c>
      <c r="C1844" s="167"/>
      <c r="D1844" s="166">
        <v>19500.099999999999</v>
      </c>
      <c r="E1844" s="167"/>
      <c r="F1844" s="165"/>
    </row>
    <row r="1845" spans="1:6" x14ac:dyDescent="0.25">
      <c r="A1845" s="157">
        <v>45283</v>
      </c>
      <c r="B1845" s="158" t="s">
        <v>843</v>
      </c>
      <c r="C1845" s="167"/>
      <c r="D1845" s="166">
        <v>19500</v>
      </c>
      <c r="E1845" s="167"/>
      <c r="F1845" s="165"/>
    </row>
    <row r="1846" spans="1:6" x14ac:dyDescent="0.25">
      <c r="A1846" s="157">
        <v>45284</v>
      </c>
      <c r="B1846" s="158" t="s">
        <v>684</v>
      </c>
      <c r="C1846" s="167"/>
      <c r="D1846" s="166">
        <v>1847731.3199999998</v>
      </c>
      <c r="E1846" s="167"/>
      <c r="F1846" s="165"/>
    </row>
    <row r="1847" spans="1:6" x14ac:dyDescent="0.25">
      <c r="A1847" s="157">
        <v>45289</v>
      </c>
      <c r="B1847" s="158" t="s">
        <v>10</v>
      </c>
      <c r="C1847" s="167"/>
      <c r="D1847" s="166">
        <v>13275</v>
      </c>
      <c r="E1847" s="167"/>
      <c r="F1847" s="165"/>
    </row>
    <row r="1848" spans="1:6" x14ac:dyDescent="0.25">
      <c r="A1848" s="157">
        <v>45289</v>
      </c>
      <c r="B1848" s="158" t="s">
        <v>10</v>
      </c>
      <c r="C1848" s="167"/>
      <c r="D1848" s="166">
        <v>4633.8600000000006</v>
      </c>
      <c r="E1848" s="167"/>
      <c r="F1848" s="165"/>
    </row>
    <row r="1849" spans="1:6" x14ac:dyDescent="0.25">
      <c r="A1849" s="153">
        <v>45200</v>
      </c>
      <c r="B1849" s="154" t="s">
        <v>704</v>
      </c>
      <c r="C1849" s="164"/>
      <c r="D1849" s="166">
        <v>1749.7600000000002</v>
      </c>
      <c r="E1849" s="164"/>
      <c r="F1849" s="165"/>
    </row>
    <row r="1850" spans="1:6" x14ac:dyDescent="0.25">
      <c r="A1850" s="157">
        <v>45204</v>
      </c>
      <c r="B1850" s="158" t="s">
        <v>701</v>
      </c>
      <c r="C1850" s="167"/>
      <c r="D1850" s="166">
        <v>74240</v>
      </c>
      <c r="E1850" s="167"/>
      <c r="F1850" s="165"/>
    </row>
    <row r="1851" spans="1:6" x14ac:dyDescent="0.25">
      <c r="A1851" s="157">
        <v>45204</v>
      </c>
      <c r="B1851" s="158" t="s">
        <v>701</v>
      </c>
      <c r="C1851" s="167"/>
      <c r="D1851" s="166">
        <v>74240</v>
      </c>
      <c r="E1851" s="167"/>
      <c r="F1851" s="165"/>
    </row>
    <row r="1852" spans="1:6" x14ac:dyDescent="0.25">
      <c r="A1852" s="157">
        <v>45205</v>
      </c>
      <c r="B1852" s="158" t="s">
        <v>108</v>
      </c>
      <c r="C1852" s="167"/>
      <c r="D1852" s="166">
        <v>84800</v>
      </c>
      <c r="E1852" s="167"/>
      <c r="F1852" s="165"/>
    </row>
    <row r="1853" spans="1:6" x14ac:dyDescent="0.25">
      <c r="A1853" s="157">
        <v>45206</v>
      </c>
      <c r="B1853" s="158" t="s">
        <v>4</v>
      </c>
      <c r="C1853" s="167"/>
      <c r="D1853" s="166">
        <v>78080</v>
      </c>
      <c r="E1853" s="167"/>
      <c r="F1853" s="165"/>
    </row>
    <row r="1854" spans="1:6" x14ac:dyDescent="0.25">
      <c r="A1854" s="157">
        <v>45210</v>
      </c>
      <c r="B1854" s="158" t="s">
        <v>108</v>
      </c>
      <c r="C1854" s="167"/>
      <c r="D1854" s="166">
        <v>117120</v>
      </c>
      <c r="E1854" s="167"/>
      <c r="F1854" s="165"/>
    </row>
    <row r="1855" spans="1:6" x14ac:dyDescent="0.25">
      <c r="A1855" s="157">
        <v>45211</v>
      </c>
      <c r="B1855" s="158" t="s">
        <v>847</v>
      </c>
      <c r="C1855" s="167"/>
      <c r="D1855" s="166">
        <v>96000</v>
      </c>
      <c r="E1855" s="167"/>
      <c r="F1855" s="165"/>
    </row>
    <row r="1856" spans="1:6" x14ac:dyDescent="0.25">
      <c r="A1856" s="157">
        <v>45212</v>
      </c>
      <c r="B1856" s="158" t="s">
        <v>701</v>
      </c>
      <c r="C1856" s="167"/>
      <c r="D1856" s="166">
        <v>92800</v>
      </c>
      <c r="E1856" s="167"/>
      <c r="F1856" s="165"/>
    </row>
    <row r="1857" spans="1:6" x14ac:dyDescent="0.25">
      <c r="A1857" s="157">
        <v>45212</v>
      </c>
      <c r="B1857" s="158" t="s">
        <v>847</v>
      </c>
      <c r="C1857" s="167"/>
      <c r="D1857" s="166">
        <v>102400</v>
      </c>
      <c r="E1857" s="167"/>
      <c r="F1857" s="165"/>
    </row>
    <row r="1858" spans="1:6" x14ac:dyDescent="0.25">
      <c r="A1858" s="157">
        <v>45213</v>
      </c>
      <c r="B1858" s="158" t="s">
        <v>701</v>
      </c>
      <c r="C1858" s="167"/>
      <c r="D1858" s="166">
        <v>129920</v>
      </c>
      <c r="E1858" s="167"/>
      <c r="F1858" s="165"/>
    </row>
    <row r="1859" spans="1:6" x14ac:dyDescent="0.25">
      <c r="A1859" s="157">
        <v>45219</v>
      </c>
      <c r="B1859" s="158" t="s">
        <v>701</v>
      </c>
      <c r="C1859" s="167"/>
      <c r="D1859" s="166">
        <v>102400</v>
      </c>
      <c r="E1859" s="167"/>
      <c r="F1859" s="165"/>
    </row>
    <row r="1860" spans="1:6" x14ac:dyDescent="0.25">
      <c r="A1860" s="157">
        <v>45219</v>
      </c>
      <c r="B1860" s="158" t="s">
        <v>701</v>
      </c>
      <c r="C1860" s="167"/>
      <c r="D1860" s="166">
        <v>102400</v>
      </c>
      <c r="E1860" s="167"/>
      <c r="F1860" s="165"/>
    </row>
    <row r="1861" spans="1:6" x14ac:dyDescent="0.25">
      <c r="A1861" s="157">
        <v>45219</v>
      </c>
      <c r="B1861" s="158" t="s">
        <v>701</v>
      </c>
      <c r="C1861" s="167"/>
      <c r="D1861" s="166">
        <v>102400</v>
      </c>
      <c r="E1861" s="167"/>
      <c r="F1861" s="165"/>
    </row>
    <row r="1862" spans="1:6" x14ac:dyDescent="0.25">
      <c r="A1862" s="157">
        <v>45219</v>
      </c>
      <c r="B1862" s="158" t="s">
        <v>701</v>
      </c>
      <c r="C1862" s="167"/>
      <c r="D1862" s="166">
        <v>102400</v>
      </c>
      <c r="E1862" s="167"/>
      <c r="F1862" s="165"/>
    </row>
    <row r="1863" spans="1:6" x14ac:dyDescent="0.25">
      <c r="A1863" s="157">
        <v>45222</v>
      </c>
      <c r="B1863" s="158" t="s">
        <v>704</v>
      </c>
      <c r="C1863" s="167"/>
      <c r="D1863" s="166">
        <v>4000</v>
      </c>
      <c r="E1863" s="167"/>
      <c r="F1863" s="165"/>
    </row>
    <row r="1864" spans="1:6" x14ac:dyDescent="0.25">
      <c r="A1864" s="157">
        <v>45224</v>
      </c>
      <c r="B1864" s="158" t="s">
        <v>107</v>
      </c>
      <c r="C1864" s="167"/>
      <c r="D1864" s="166">
        <v>80640</v>
      </c>
      <c r="E1864" s="167"/>
      <c r="F1864" s="165"/>
    </row>
    <row r="1865" spans="1:6" x14ac:dyDescent="0.25">
      <c r="A1865" s="157">
        <v>45224</v>
      </c>
      <c r="B1865" s="158" t="s">
        <v>107</v>
      </c>
      <c r="C1865" s="167"/>
      <c r="D1865" s="166">
        <v>80640</v>
      </c>
      <c r="E1865" s="167"/>
      <c r="F1865" s="165"/>
    </row>
    <row r="1866" spans="1:6" x14ac:dyDescent="0.25">
      <c r="A1866" s="157">
        <v>45224</v>
      </c>
      <c r="B1866" s="158" t="s">
        <v>107</v>
      </c>
      <c r="C1866" s="167"/>
      <c r="D1866" s="166">
        <v>80640</v>
      </c>
      <c r="E1866" s="167"/>
      <c r="F1866" s="165"/>
    </row>
    <row r="1867" spans="1:6" x14ac:dyDescent="0.25">
      <c r="A1867" s="157">
        <v>45224</v>
      </c>
      <c r="B1867" s="158" t="s">
        <v>107</v>
      </c>
      <c r="C1867" s="167"/>
      <c r="D1867" s="166">
        <v>80640</v>
      </c>
      <c r="E1867" s="167"/>
      <c r="F1867" s="165"/>
    </row>
    <row r="1868" spans="1:6" x14ac:dyDescent="0.25">
      <c r="A1868" s="157">
        <v>45224</v>
      </c>
      <c r="B1868" s="158" t="s">
        <v>107</v>
      </c>
      <c r="C1868" s="167"/>
      <c r="D1868" s="166">
        <v>80640</v>
      </c>
      <c r="E1868" s="167"/>
      <c r="F1868" s="165"/>
    </row>
    <row r="1869" spans="1:6" x14ac:dyDescent="0.25">
      <c r="A1869" s="157">
        <v>45224</v>
      </c>
      <c r="B1869" s="158" t="s">
        <v>107</v>
      </c>
      <c r="C1869" s="167"/>
      <c r="D1869" s="166">
        <v>80640</v>
      </c>
      <c r="E1869" s="167"/>
      <c r="F1869" s="165"/>
    </row>
    <row r="1870" spans="1:6" x14ac:dyDescent="0.25">
      <c r="A1870" s="157">
        <v>45224</v>
      </c>
      <c r="B1870" s="158" t="s">
        <v>848</v>
      </c>
      <c r="C1870" s="167"/>
      <c r="D1870" s="166">
        <v>94400</v>
      </c>
      <c r="E1870" s="167"/>
      <c r="F1870" s="165"/>
    </row>
    <row r="1871" spans="1:6" x14ac:dyDescent="0.25">
      <c r="A1871" s="157">
        <v>45229</v>
      </c>
      <c r="B1871" s="158" t="s">
        <v>848</v>
      </c>
      <c r="C1871" s="167"/>
      <c r="D1871" s="166">
        <v>94400</v>
      </c>
      <c r="E1871" s="167"/>
      <c r="F1871" s="165"/>
    </row>
    <row r="1872" spans="1:6" x14ac:dyDescent="0.25">
      <c r="A1872" s="157">
        <v>45230</v>
      </c>
      <c r="B1872" s="158" t="s">
        <v>4</v>
      </c>
      <c r="C1872" s="167"/>
      <c r="D1872" s="166">
        <v>95155.200000000012</v>
      </c>
      <c r="E1872" s="167"/>
      <c r="F1872" s="165"/>
    </row>
    <row r="1873" spans="1:6" x14ac:dyDescent="0.25">
      <c r="A1873" s="157">
        <v>45230</v>
      </c>
      <c r="B1873" s="158" t="s">
        <v>4</v>
      </c>
      <c r="C1873" s="167"/>
      <c r="D1873" s="166">
        <v>120960</v>
      </c>
      <c r="E1873" s="167"/>
      <c r="F1873" s="165"/>
    </row>
    <row r="1874" spans="1:6" x14ac:dyDescent="0.25">
      <c r="A1874" s="157">
        <v>45230</v>
      </c>
      <c r="B1874" s="158" t="s">
        <v>4</v>
      </c>
      <c r="C1874" s="167"/>
      <c r="D1874" s="166">
        <v>120960</v>
      </c>
      <c r="E1874" s="167"/>
      <c r="F1874" s="165"/>
    </row>
    <row r="1875" spans="1:6" x14ac:dyDescent="0.25">
      <c r="A1875" s="157">
        <v>45230</v>
      </c>
      <c r="B1875" s="158" t="s">
        <v>108</v>
      </c>
      <c r="C1875" s="167"/>
      <c r="D1875" s="166">
        <v>78080</v>
      </c>
      <c r="E1875" s="167"/>
      <c r="F1875" s="165"/>
    </row>
    <row r="1876" spans="1:6" x14ac:dyDescent="0.25">
      <c r="A1876" s="157">
        <v>45232</v>
      </c>
      <c r="B1876" s="158" t="s">
        <v>701</v>
      </c>
      <c r="C1876" s="167"/>
      <c r="D1876" s="166">
        <v>92800</v>
      </c>
      <c r="E1876" s="167"/>
      <c r="F1876" s="165"/>
    </row>
    <row r="1877" spans="1:6" x14ac:dyDescent="0.25">
      <c r="A1877" s="157">
        <v>45232</v>
      </c>
      <c r="B1877" s="158" t="s">
        <v>4</v>
      </c>
      <c r="C1877" s="167"/>
      <c r="D1877" s="166">
        <v>80640</v>
      </c>
      <c r="E1877" s="167"/>
      <c r="F1877" s="165"/>
    </row>
    <row r="1878" spans="1:6" x14ac:dyDescent="0.25">
      <c r="A1878" s="157">
        <v>45232</v>
      </c>
      <c r="B1878" s="158" t="s">
        <v>4</v>
      </c>
      <c r="C1878" s="167"/>
      <c r="D1878" s="166">
        <v>40320</v>
      </c>
      <c r="E1878" s="167"/>
      <c r="F1878" s="165"/>
    </row>
    <row r="1879" spans="1:6" x14ac:dyDescent="0.25">
      <c r="A1879" s="157">
        <v>45236</v>
      </c>
      <c r="B1879" s="158" t="s">
        <v>4</v>
      </c>
      <c r="C1879" s="167"/>
      <c r="D1879" s="166">
        <v>120960</v>
      </c>
      <c r="E1879" s="167"/>
      <c r="F1879" s="165"/>
    </row>
    <row r="1880" spans="1:6" x14ac:dyDescent="0.25">
      <c r="A1880" s="157">
        <v>45236</v>
      </c>
      <c r="B1880" s="158" t="s">
        <v>4</v>
      </c>
      <c r="C1880" s="167"/>
      <c r="D1880" s="166">
        <v>120960</v>
      </c>
      <c r="E1880" s="167"/>
      <c r="F1880" s="165"/>
    </row>
    <row r="1881" spans="1:6" x14ac:dyDescent="0.25">
      <c r="A1881" s="157">
        <v>45241</v>
      </c>
      <c r="B1881" s="158" t="s">
        <v>847</v>
      </c>
      <c r="C1881" s="167"/>
      <c r="D1881" s="166">
        <v>120960</v>
      </c>
      <c r="E1881" s="167"/>
      <c r="F1881" s="165"/>
    </row>
    <row r="1882" spans="1:6" x14ac:dyDescent="0.25">
      <c r="A1882" s="157">
        <v>45248</v>
      </c>
      <c r="B1882" s="158" t="s">
        <v>847</v>
      </c>
      <c r="C1882" s="167"/>
      <c r="D1882" s="166">
        <v>120960</v>
      </c>
      <c r="E1882" s="167"/>
      <c r="F1882" s="165"/>
    </row>
    <row r="1883" spans="1:6" x14ac:dyDescent="0.25">
      <c r="A1883" s="157">
        <v>45248</v>
      </c>
      <c r="B1883" s="158" t="s">
        <v>701</v>
      </c>
      <c r="C1883" s="167"/>
      <c r="D1883" s="166">
        <v>74240</v>
      </c>
      <c r="E1883" s="167"/>
      <c r="F1883" s="165"/>
    </row>
    <row r="1884" spans="1:6" x14ac:dyDescent="0.25">
      <c r="A1884" s="157">
        <v>45248</v>
      </c>
      <c r="B1884" s="158" t="s">
        <v>701</v>
      </c>
      <c r="C1884" s="167"/>
      <c r="D1884" s="166">
        <v>89600</v>
      </c>
      <c r="E1884" s="167"/>
      <c r="F1884" s="165"/>
    </row>
    <row r="1885" spans="1:6" x14ac:dyDescent="0.25">
      <c r="A1885" s="157">
        <v>45251</v>
      </c>
      <c r="B1885" s="158" t="s">
        <v>701</v>
      </c>
      <c r="C1885" s="167"/>
      <c r="D1885" s="166">
        <v>96000</v>
      </c>
      <c r="E1885" s="167"/>
      <c r="F1885" s="165"/>
    </row>
    <row r="1886" spans="1:6" x14ac:dyDescent="0.25">
      <c r="A1886" s="157">
        <v>45251</v>
      </c>
      <c r="B1886" s="158" t="s">
        <v>701</v>
      </c>
      <c r="C1886" s="167"/>
      <c r="D1886" s="166">
        <v>96000</v>
      </c>
      <c r="E1886" s="167"/>
      <c r="F1886" s="165"/>
    </row>
    <row r="1887" spans="1:6" x14ac:dyDescent="0.25">
      <c r="A1887" s="157">
        <v>45251</v>
      </c>
      <c r="B1887" s="158" t="s">
        <v>701</v>
      </c>
      <c r="C1887" s="167"/>
      <c r="D1887" s="166">
        <v>96000</v>
      </c>
      <c r="E1887" s="167"/>
      <c r="F1887" s="165"/>
    </row>
    <row r="1888" spans="1:6" x14ac:dyDescent="0.25">
      <c r="A1888" s="157">
        <v>45253</v>
      </c>
      <c r="B1888" s="158" t="s">
        <v>107</v>
      </c>
      <c r="C1888" s="167"/>
      <c r="D1888" s="166">
        <v>78080</v>
      </c>
      <c r="E1888" s="167"/>
      <c r="F1888" s="165"/>
    </row>
    <row r="1889" spans="1:6" x14ac:dyDescent="0.25">
      <c r="A1889" s="157">
        <v>45253</v>
      </c>
      <c r="B1889" s="158" t="s">
        <v>701</v>
      </c>
      <c r="C1889" s="167"/>
      <c r="D1889" s="166">
        <v>76800</v>
      </c>
      <c r="E1889" s="167"/>
      <c r="F1889" s="165"/>
    </row>
    <row r="1890" spans="1:6" x14ac:dyDescent="0.25">
      <c r="A1890" s="157">
        <v>45253</v>
      </c>
      <c r="B1890" s="158" t="s">
        <v>701</v>
      </c>
      <c r="C1890" s="167"/>
      <c r="D1890" s="166">
        <v>96000</v>
      </c>
      <c r="E1890" s="167"/>
      <c r="F1890" s="165"/>
    </row>
    <row r="1891" spans="1:6" x14ac:dyDescent="0.25">
      <c r="A1891" s="157">
        <v>45257</v>
      </c>
      <c r="B1891" s="158" t="s">
        <v>847</v>
      </c>
      <c r="C1891" s="167"/>
      <c r="D1891" s="166">
        <v>71680</v>
      </c>
      <c r="E1891" s="167"/>
      <c r="F1891" s="165"/>
    </row>
    <row r="1892" spans="1:6" x14ac:dyDescent="0.25">
      <c r="A1892" s="157">
        <v>45261</v>
      </c>
      <c r="B1892" s="158" t="s">
        <v>4</v>
      </c>
      <c r="C1892" s="167"/>
      <c r="D1892" s="166">
        <v>113280</v>
      </c>
      <c r="E1892" s="167"/>
      <c r="F1892" s="165"/>
    </row>
    <row r="1893" spans="1:6" x14ac:dyDescent="0.25">
      <c r="A1893" s="157">
        <v>45261</v>
      </c>
      <c r="B1893" s="158" t="s">
        <v>4</v>
      </c>
      <c r="C1893" s="167"/>
      <c r="D1893" s="166">
        <v>94400</v>
      </c>
      <c r="E1893" s="167"/>
      <c r="F1893" s="165"/>
    </row>
    <row r="1894" spans="1:6" x14ac:dyDescent="0.25">
      <c r="A1894" s="157">
        <v>45261</v>
      </c>
      <c r="B1894" s="158" t="s">
        <v>4</v>
      </c>
      <c r="C1894" s="167"/>
      <c r="D1894" s="166">
        <v>94400</v>
      </c>
      <c r="E1894" s="167"/>
      <c r="F1894" s="165"/>
    </row>
    <row r="1895" spans="1:6" x14ac:dyDescent="0.25">
      <c r="A1895" s="157">
        <v>45262</v>
      </c>
      <c r="B1895" s="158" t="s">
        <v>847</v>
      </c>
      <c r="C1895" s="167"/>
      <c r="D1895" s="166">
        <v>115200</v>
      </c>
      <c r="E1895" s="167"/>
      <c r="F1895" s="165"/>
    </row>
    <row r="1896" spans="1:6" x14ac:dyDescent="0.25">
      <c r="A1896" s="157">
        <v>45262</v>
      </c>
      <c r="B1896" s="158" t="s">
        <v>847</v>
      </c>
      <c r="C1896" s="167"/>
      <c r="D1896" s="166">
        <v>31488</v>
      </c>
      <c r="E1896" s="167"/>
      <c r="F1896" s="165"/>
    </row>
    <row r="1897" spans="1:6" x14ac:dyDescent="0.25">
      <c r="A1897" s="157">
        <v>45262</v>
      </c>
      <c r="B1897" s="158" t="s">
        <v>847</v>
      </c>
      <c r="C1897" s="167"/>
      <c r="D1897" s="166">
        <v>83712</v>
      </c>
      <c r="E1897" s="167"/>
      <c r="F1897" s="165"/>
    </row>
    <row r="1898" spans="1:6" x14ac:dyDescent="0.25">
      <c r="A1898" s="157">
        <v>45262</v>
      </c>
      <c r="B1898" s="158" t="s">
        <v>847</v>
      </c>
      <c r="C1898" s="167"/>
      <c r="D1898" s="166">
        <v>18432</v>
      </c>
      <c r="E1898" s="167"/>
      <c r="F1898" s="165"/>
    </row>
    <row r="1899" spans="1:6" x14ac:dyDescent="0.25">
      <c r="A1899" s="157">
        <v>45262</v>
      </c>
      <c r="B1899" s="158" t="s">
        <v>847</v>
      </c>
      <c r="C1899" s="167"/>
      <c r="D1899" s="166">
        <v>96768</v>
      </c>
      <c r="E1899" s="167"/>
      <c r="F1899" s="165"/>
    </row>
    <row r="1900" spans="1:6" x14ac:dyDescent="0.25">
      <c r="A1900" s="157">
        <v>45262</v>
      </c>
      <c r="B1900" s="158" t="s">
        <v>847</v>
      </c>
      <c r="C1900" s="167"/>
      <c r="D1900" s="166">
        <v>76800</v>
      </c>
      <c r="E1900" s="167"/>
      <c r="F1900" s="165"/>
    </row>
    <row r="1901" spans="1:6" x14ac:dyDescent="0.25">
      <c r="A1901" s="157">
        <v>45263</v>
      </c>
      <c r="B1901" s="158" t="s">
        <v>701</v>
      </c>
      <c r="C1901" s="167"/>
      <c r="D1901" s="166">
        <v>88640</v>
      </c>
      <c r="E1901" s="167"/>
      <c r="F1901" s="165"/>
    </row>
    <row r="1902" spans="1:6" x14ac:dyDescent="0.25">
      <c r="A1902" s="157">
        <v>45270</v>
      </c>
      <c r="B1902" s="158" t="s">
        <v>847</v>
      </c>
      <c r="C1902" s="167"/>
      <c r="D1902" s="166">
        <v>113280</v>
      </c>
      <c r="E1902" s="167"/>
      <c r="F1902" s="165"/>
    </row>
    <row r="1903" spans="1:6" x14ac:dyDescent="0.25">
      <c r="A1903" s="157">
        <v>45270</v>
      </c>
      <c r="B1903" s="158" t="s">
        <v>847</v>
      </c>
      <c r="C1903" s="167"/>
      <c r="D1903" s="166">
        <v>75520</v>
      </c>
      <c r="E1903" s="167"/>
      <c r="F1903" s="165"/>
    </row>
    <row r="1904" spans="1:6" x14ac:dyDescent="0.25">
      <c r="A1904" s="157">
        <v>45270</v>
      </c>
      <c r="B1904" s="158" t="s">
        <v>847</v>
      </c>
      <c r="C1904" s="167"/>
      <c r="D1904" s="166">
        <v>75520</v>
      </c>
      <c r="E1904" s="167"/>
      <c r="F1904" s="165"/>
    </row>
    <row r="1905" spans="1:6" x14ac:dyDescent="0.25">
      <c r="A1905" s="157">
        <v>45272</v>
      </c>
      <c r="B1905" s="158" t="s">
        <v>847</v>
      </c>
      <c r="C1905" s="167"/>
      <c r="D1905" s="166">
        <v>88000</v>
      </c>
      <c r="E1905" s="167"/>
      <c r="F1905" s="165"/>
    </row>
    <row r="1906" spans="1:6" x14ac:dyDescent="0.25">
      <c r="A1906" s="157">
        <v>45276</v>
      </c>
      <c r="B1906" s="158" t="s">
        <v>107</v>
      </c>
      <c r="C1906" s="167"/>
      <c r="D1906" s="166">
        <v>87360</v>
      </c>
      <c r="E1906" s="167"/>
      <c r="F1906" s="165"/>
    </row>
    <row r="1907" spans="1:6" x14ac:dyDescent="0.25">
      <c r="A1907" s="157">
        <v>45277</v>
      </c>
      <c r="B1907" s="158" t="s">
        <v>701</v>
      </c>
      <c r="C1907" s="167"/>
      <c r="D1907" s="166">
        <v>92800</v>
      </c>
      <c r="E1907" s="167"/>
      <c r="F1907" s="165"/>
    </row>
    <row r="1908" spans="1:6" x14ac:dyDescent="0.25">
      <c r="A1908" s="157">
        <v>45277</v>
      </c>
      <c r="B1908" s="158" t="s">
        <v>701</v>
      </c>
      <c r="C1908" s="167"/>
      <c r="D1908" s="166">
        <v>18560</v>
      </c>
      <c r="E1908" s="167"/>
      <c r="F1908" s="165"/>
    </row>
    <row r="1909" spans="1:6" x14ac:dyDescent="0.25">
      <c r="A1909" s="157">
        <v>45277</v>
      </c>
      <c r="B1909" s="158" t="s">
        <v>701</v>
      </c>
      <c r="C1909" s="167"/>
      <c r="D1909" s="166">
        <v>74240</v>
      </c>
      <c r="E1909" s="167"/>
      <c r="F1909" s="165"/>
    </row>
    <row r="1910" spans="1:6" x14ac:dyDescent="0.25">
      <c r="A1910" s="157">
        <v>45277</v>
      </c>
      <c r="B1910" s="158" t="s">
        <v>701</v>
      </c>
      <c r="C1910" s="167"/>
      <c r="D1910" s="166">
        <v>74240</v>
      </c>
      <c r="E1910" s="167"/>
      <c r="F1910" s="165"/>
    </row>
    <row r="1911" spans="1:6" x14ac:dyDescent="0.25">
      <c r="A1911" s="157">
        <v>45277</v>
      </c>
      <c r="B1911" s="158" t="s">
        <v>701</v>
      </c>
      <c r="C1911" s="167"/>
      <c r="D1911" s="166">
        <v>74240</v>
      </c>
      <c r="E1911" s="167"/>
      <c r="F1911" s="165"/>
    </row>
    <row r="1912" spans="1:6" x14ac:dyDescent="0.25">
      <c r="A1912" s="157">
        <v>45277</v>
      </c>
      <c r="B1912" s="158" t="s">
        <v>701</v>
      </c>
      <c r="C1912" s="167"/>
      <c r="D1912" s="166">
        <v>74240</v>
      </c>
      <c r="E1912" s="167"/>
      <c r="F1912" s="165"/>
    </row>
    <row r="1913" spans="1:6" x14ac:dyDescent="0.25">
      <c r="A1913" s="157">
        <v>45281</v>
      </c>
      <c r="B1913" s="158" t="s">
        <v>701</v>
      </c>
      <c r="C1913" s="167"/>
      <c r="D1913" s="166">
        <v>92800</v>
      </c>
      <c r="E1913" s="167"/>
      <c r="F1913" s="165"/>
    </row>
    <row r="1914" spans="1:6" x14ac:dyDescent="0.25">
      <c r="A1914" s="157">
        <v>45281</v>
      </c>
      <c r="B1914" s="158" t="s">
        <v>701</v>
      </c>
      <c r="C1914" s="167"/>
      <c r="D1914" s="166">
        <v>92800</v>
      </c>
      <c r="E1914" s="167"/>
      <c r="F1914" s="165"/>
    </row>
    <row r="1915" spans="1:6" x14ac:dyDescent="0.25">
      <c r="A1915" s="157">
        <v>45281</v>
      </c>
      <c r="B1915" s="158" t="s">
        <v>701</v>
      </c>
      <c r="C1915" s="167"/>
      <c r="D1915" s="166">
        <v>92800</v>
      </c>
      <c r="E1915" s="167"/>
      <c r="F1915" s="165"/>
    </row>
    <row r="1916" spans="1:6" x14ac:dyDescent="0.25">
      <c r="A1916" s="157">
        <v>45281</v>
      </c>
      <c r="B1916" s="158" t="s">
        <v>701</v>
      </c>
      <c r="C1916" s="167"/>
      <c r="D1916" s="166">
        <v>92800</v>
      </c>
      <c r="E1916" s="167"/>
      <c r="F1916" s="165"/>
    </row>
    <row r="1917" spans="1:6" x14ac:dyDescent="0.25">
      <c r="A1917" s="157">
        <v>45282</v>
      </c>
      <c r="B1917" s="158" t="s">
        <v>701</v>
      </c>
      <c r="C1917" s="167"/>
      <c r="D1917" s="166">
        <v>37120</v>
      </c>
      <c r="E1917" s="167"/>
      <c r="F1917" s="165"/>
    </row>
    <row r="1918" spans="1:6" x14ac:dyDescent="0.25">
      <c r="A1918" s="157">
        <v>45286</v>
      </c>
      <c r="B1918" s="158" t="s">
        <v>701</v>
      </c>
      <c r="C1918" s="167"/>
      <c r="D1918" s="166">
        <v>92800</v>
      </c>
      <c r="E1918" s="167"/>
      <c r="F1918" s="165"/>
    </row>
    <row r="1919" spans="1:6" x14ac:dyDescent="0.25">
      <c r="A1919" s="157">
        <v>45286</v>
      </c>
      <c r="B1919" s="158" t="s">
        <v>701</v>
      </c>
      <c r="C1919" s="167"/>
      <c r="D1919" s="166">
        <v>92800</v>
      </c>
      <c r="E1919" s="167"/>
      <c r="F1919" s="165"/>
    </row>
    <row r="1920" spans="1:6" x14ac:dyDescent="0.25">
      <c r="A1920" s="157">
        <v>45286</v>
      </c>
      <c r="B1920" s="158" t="s">
        <v>107</v>
      </c>
      <c r="C1920" s="167"/>
      <c r="D1920" s="166">
        <v>104832</v>
      </c>
      <c r="E1920" s="167"/>
      <c r="F1920" s="165"/>
    </row>
    <row r="1921" spans="1:6" x14ac:dyDescent="0.25">
      <c r="A1921" s="157">
        <v>45287</v>
      </c>
      <c r="B1921" s="158" t="s">
        <v>701</v>
      </c>
      <c r="C1921" s="167"/>
      <c r="D1921" s="166">
        <v>74240</v>
      </c>
      <c r="E1921" s="167"/>
      <c r="F1921" s="165"/>
    </row>
    <row r="1922" spans="1:6" x14ac:dyDescent="0.25">
      <c r="A1922" s="157">
        <v>45288</v>
      </c>
      <c r="B1922" s="158" t="s">
        <v>847</v>
      </c>
      <c r="C1922" s="167"/>
      <c r="D1922" s="166">
        <v>111360</v>
      </c>
      <c r="E1922" s="167"/>
      <c r="F1922" s="165"/>
    </row>
    <row r="1923" spans="1:6" x14ac:dyDescent="0.25">
      <c r="A1923" s="157">
        <v>45288</v>
      </c>
      <c r="B1923" s="158" t="s">
        <v>847</v>
      </c>
      <c r="C1923" s="167"/>
      <c r="D1923" s="166">
        <v>111360</v>
      </c>
      <c r="E1923" s="167"/>
      <c r="F1923" s="165"/>
    </row>
    <row r="1924" spans="1:6" x14ac:dyDescent="0.25">
      <c r="A1924" s="153">
        <v>45200</v>
      </c>
      <c r="B1924" s="154" t="s">
        <v>704</v>
      </c>
      <c r="C1924" s="164"/>
      <c r="D1924" s="166">
        <v>9450</v>
      </c>
      <c r="E1924" s="164"/>
      <c r="F1924" s="165"/>
    </row>
    <row r="1925" spans="1:6" x14ac:dyDescent="0.25">
      <c r="A1925" s="157">
        <v>45201</v>
      </c>
      <c r="B1925" s="158" t="s">
        <v>58</v>
      </c>
      <c r="C1925" s="167"/>
      <c r="D1925" s="166">
        <v>33705</v>
      </c>
      <c r="E1925" s="167"/>
      <c r="F1925" s="165"/>
    </row>
    <row r="1926" spans="1:6" x14ac:dyDescent="0.25">
      <c r="A1926" s="157">
        <v>45202</v>
      </c>
      <c r="B1926" s="158" t="s">
        <v>58</v>
      </c>
      <c r="C1926" s="167"/>
      <c r="D1926" s="166">
        <v>33705</v>
      </c>
      <c r="E1926" s="167"/>
      <c r="F1926" s="165"/>
    </row>
    <row r="1927" spans="1:6" x14ac:dyDescent="0.25">
      <c r="A1927" s="157">
        <v>45202</v>
      </c>
      <c r="B1927" s="158" t="s">
        <v>58</v>
      </c>
      <c r="C1927" s="167"/>
      <c r="D1927" s="166">
        <v>34650</v>
      </c>
      <c r="E1927" s="167"/>
      <c r="F1927" s="165"/>
    </row>
    <row r="1928" spans="1:6" x14ac:dyDescent="0.25">
      <c r="A1928" s="157">
        <v>45202</v>
      </c>
      <c r="B1928" s="158" t="s">
        <v>58</v>
      </c>
      <c r="C1928" s="167"/>
      <c r="D1928" s="166">
        <v>34650</v>
      </c>
      <c r="E1928" s="167"/>
      <c r="F1928" s="165"/>
    </row>
    <row r="1929" spans="1:6" x14ac:dyDescent="0.25">
      <c r="A1929" s="157">
        <v>45205</v>
      </c>
      <c r="B1929" s="158" t="s">
        <v>58</v>
      </c>
      <c r="C1929" s="167"/>
      <c r="D1929" s="166">
        <v>34650</v>
      </c>
      <c r="E1929" s="167"/>
      <c r="F1929" s="165"/>
    </row>
    <row r="1930" spans="1:6" x14ac:dyDescent="0.25">
      <c r="A1930" s="157">
        <v>45207</v>
      </c>
      <c r="B1930" s="158" t="s">
        <v>105</v>
      </c>
      <c r="C1930" s="167"/>
      <c r="D1930" s="166">
        <v>85583.4</v>
      </c>
      <c r="E1930" s="167"/>
      <c r="F1930" s="165"/>
    </row>
    <row r="1931" spans="1:6" x14ac:dyDescent="0.25">
      <c r="A1931" s="157">
        <v>45207</v>
      </c>
      <c r="B1931" s="158" t="s">
        <v>105</v>
      </c>
      <c r="C1931" s="167"/>
      <c r="D1931" s="166">
        <v>88369.06</v>
      </c>
      <c r="E1931" s="167"/>
      <c r="F1931" s="165"/>
    </row>
    <row r="1932" spans="1:6" x14ac:dyDescent="0.25">
      <c r="A1932" s="157">
        <v>45207</v>
      </c>
      <c r="B1932" s="158" t="s">
        <v>105</v>
      </c>
      <c r="C1932" s="167"/>
      <c r="D1932" s="166">
        <v>72438.98000000001</v>
      </c>
      <c r="E1932" s="167"/>
      <c r="F1932" s="165"/>
    </row>
    <row r="1933" spans="1:6" x14ac:dyDescent="0.25">
      <c r="A1933" s="157">
        <v>45209</v>
      </c>
      <c r="B1933" s="158" t="s">
        <v>9</v>
      </c>
      <c r="C1933" s="167"/>
      <c r="D1933" s="166">
        <v>91298.01999999999</v>
      </c>
      <c r="E1933" s="167"/>
      <c r="F1933" s="165"/>
    </row>
    <row r="1934" spans="1:6" x14ac:dyDescent="0.25">
      <c r="A1934" s="157">
        <v>45210</v>
      </c>
      <c r="B1934" s="158" t="s">
        <v>58</v>
      </c>
      <c r="C1934" s="167"/>
      <c r="D1934" s="166">
        <v>33705</v>
      </c>
      <c r="E1934" s="167"/>
      <c r="F1934" s="165"/>
    </row>
    <row r="1935" spans="1:6" x14ac:dyDescent="0.25">
      <c r="A1935" s="157">
        <v>45210</v>
      </c>
      <c r="B1935" s="158" t="s">
        <v>58</v>
      </c>
      <c r="C1935" s="167"/>
      <c r="D1935" s="166">
        <v>33705</v>
      </c>
      <c r="E1935" s="167"/>
      <c r="F1935" s="165"/>
    </row>
    <row r="1936" spans="1:6" x14ac:dyDescent="0.25">
      <c r="A1936" s="157">
        <v>45210</v>
      </c>
      <c r="B1936" s="158" t="s">
        <v>9</v>
      </c>
      <c r="C1936" s="167"/>
      <c r="D1936" s="166">
        <v>94107.82</v>
      </c>
      <c r="E1936" s="167"/>
      <c r="F1936" s="165"/>
    </row>
    <row r="1937" spans="1:6" x14ac:dyDescent="0.25">
      <c r="A1937" s="157">
        <v>45211</v>
      </c>
      <c r="B1937" s="158" t="s">
        <v>9</v>
      </c>
      <c r="C1937" s="167"/>
      <c r="D1937" s="166">
        <v>89243.18</v>
      </c>
      <c r="E1937" s="167"/>
      <c r="F1937" s="165"/>
    </row>
    <row r="1938" spans="1:6" x14ac:dyDescent="0.25">
      <c r="A1938" s="157">
        <v>45212</v>
      </c>
      <c r="B1938" s="158" t="s">
        <v>9</v>
      </c>
      <c r="C1938" s="167"/>
      <c r="D1938" s="166">
        <v>93172.28</v>
      </c>
      <c r="E1938" s="167"/>
      <c r="F1938" s="165"/>
    </row>
    <row r="1939" spans="1:6" x14ac:dyDescent="0.25">
      <c r="A1939" s="157">
        <v>45212</v>
      </c>
      <c r="B1939" s="158" t="s">
        <v>105</v>
      </c>
      <c r="C1939" s="167"/>
      <c r="D1939" s="166">
        <v>90205.5</v>
      </c>
      <c r="E1939" s="167"/>
      <c r="F1939" s="165"/>
    </row>
    <row r="1940" spans="1:6" x14ac:dyDescent="0.25">
      <c r="A1940" s="157">
        <v>45212</v>
      </c>
      <c r="B1940" s="158" t="s">
        <v>105</v>
      </c>
      <c r="C1940" s="167"/>
      <c r="D1940" s="166">
        <v>85054.200000000012</v>
      </c>
      <c r="E1940" s="167"/>
      <c r="F1940" s="165"/>
    </row>
    <row r="1941" spans="1:6" x14ac:dyDescent="0.25">
      <c r="A1941" s="157">
        <v>45212</v>
      </c>
      <c r="B1941" s="158" t="s">
        <v>105</v>
      </c>
      <c r="C1941" s="167"/>
      <c r="D1941" s="166">
        <v>35036.399999999994</v>
      </c>
      <c r="E1941" s="167"/>
      <c r="F1941" s="165"/>
    </row>
    <row r="1942" spans="1:6" x14ac:dyDescent="0.25">
      <c r="A1942" s="157">
        <v>45213</v>
      </c>
      <c r="B1942" s="158" t="s">
        <v>59</v>
      </c>
      <c r="C1942" s="167"/>
      <c r="D1942" s="166">
        <v>85377.600000000006</v>
      </c>
      <c r="E1942" s="167"/>
      <c r="F1942" s="165"/>
    </row>
    <row r="1943" spans="1:6" x14ac:dyDescent="0.25">
      <c r="A1943" s="157">
        <v>45213</v>
      </c>
      <c r="B1943" s="158" t="s">
        <v>9</v>
      </c>
      <c r="C1943" s="167"/>
      <c r="D1943" s="166">
        <v>80971.28</v>
      </c>
      <c r="E1943" s="167"/>
      <c r="F1943" s="165"/>
    </row>
    <row r="1944" spans="1:6" x14ac:dyDescent="0.25">
      <c r="A1944" s="157">
        <v>45214</v>
      </c>
      <c r="B1944" s="158" t="s">
        <v>9</v>
      </c>
      <c r="C1944" s="167"/>
      <c r="D1944" s="166">
        <v>83349</v>
      </c>
      <c r="E1944" s="167"/>
      <c r="F1944" s="165"/>
    </row>
    <row r="1945" spans="1:6" x14ac:dyDescent="0.25">
      <c r="A1945" s="157">
        <v>45215</v>
      </c>
      <c r="B1945" s="158" t="s">
        <v>58</v>
      </c>
      <c r="C1945" s="167"/>
      <c r="D1945" s="166">
        <v>33705</v>
      </c>
      <c r="E1945" s="167"/>
      <c r="F1945" s="165"/>
    </row>
    <row r="1946" spans="1:6" x14ac:dyDescent="0.25">
      <c r="A1946" s="157">
        <v>45215</v>
      </c>
      <c r="B1946" s="158" t="s">
        <v>9</v>
      </c>
      <c r="C1946" s="167"/>
      <c r="D1946" s="166">
        <v>99993.079999999987</v>
      </c>
      <c r="E1946" s="167"/>
      <c r="F1946" s="165"/>
    </row>
    <row r="1947" spans="1:6" x14ac:dyDescent="0.25">
      <c r="A1947" s="157">
        <v>45217</v>
      </c>
      <c r="B1947" s="158" t="s">
        <v>58</v>
      </c>
      <c r="C1947" s="167"/>
      <c r="D1947" s="166">
        <v>33705</v>
      </c>
      <c r="E1947" s="167"/>
      <c r="F1947" s="165"/>
    </row>
    <row r="1948" spans="1:6" x14ac:dyDescent="0.25">
      <c r="A1948" s="157">
        <v>45218</v>
      </c>
      <c r="B1948" s="158" t="s">
        <v>849</v>
      </c>
      <c r="C1948" s="167"/>
      <c r="D1948" s="166">
        <v>115500</v>
      </c>
      <c r="E1948" s="167"/>
      <c r="F1948" s="165"/>
    </row>
    <row r="1949" spans="1:6" x14ac:dyDescent="0.25">
      <c r="A1949" s="157">
        <v>45218</v>
      </c>
      <c r="B1949" s="158" t="s">
        <v>58</v>
      </c>
      <c r="C1949" s="167"/>
      <c r="D1949" s="166">
        <v>34650</v>
      </c>
      <c r="E1949" s="167"/>
      <c r="F1949" s="165"/>
    </row>
    <row r="1950" spans="1:6" x14ac:dyDescent="0.25">
      <c r="A1950" s="157">
        <v>45218</v>
      </c>
      <c r="B1950" s="158" t="s">
        <v>58</v>
      </c>
      <c r="C1950" s="167"/>
      <c r="D1950" s="166">
        <v>33705</v>
      </c>
      <c r="E1950" s="167"/>
      <c r="F1950" s="165"/>
    </row>
    <row r="1951" spans="1:6" x14ac:dyDescent="0.25">
      <c r="A1951" s="157">
        <v>45220</v>
      </c>
      <c r="B1951" s="158" t="s">
        <v>58</v>
      </c>
      <c r="C1951" s="167"/>
      <c r="D1951" s="166">
        <v>34650</v>
      </c>
      <c r="E1951" s="167"/>
      <c r="F1951" s="165"/>
    </row>
    <row r="1952" spans="1:6" x14ac:dyDescent="0.25">
      <c r="A1952" s="157">
        <v>45222</v>
      </c>
      <c r="B1952" s="158" t="s">
        <v>58</v>
      </c>
      <c r="C1952" s="167"/>
      <c r="D1952" s="166">
        <v>34650</v>
      </c>
      <c r="E1952" s="167"/>
      <c r="F1952" s="165"/>
    </row>
    <row r="1953" spans="1:6" x14ac:dyDescent="0.25">
      <c r="A1953" s="157">
        <v>45225</v>
      </c>
      <c r="B1953" s="158" t="s">
        <v>58</v>
      </c>
      <c r="C1953" s="167"/>
      <c r="D1953" s="166">
        <v>34650</v>
      </c>
      <c r="E1953" s="167"/>
      <c r="F1953" s="165"/>
    </row>
    <row r="1954" spans="1:6" x14ac:dyDescent="0.25">
      <c r="A1954" s="157">
        <v>45225</v>
      </c>
      <c r="B1954" s="158" t="s">
        <v>58</v>
      </c>
      <c r="C1954" s="167"/>
      <c r="D1954" s="166">
        <v>34650</v>
      </c>
      <c r="E1954" s="167"/>
      <c r="F1954" s="165"/>
    </row>
    <row r="1955" spans="1:6" x14ac:dyDescent="0.25">
      <c r="A1955" s="157">
        <v>45227</v>
      </c>
      <c r="B1955" s="158" t="s">
        <v>59</v>
      </c>
      <c r="C1955" s="167"/>
      <c r="D1955" s="166">
        <v>181269.90000000002</v>
      </c>
      <c r="E1955" s="167"/>
      <c r="F1955" s="165"/>
    </row>
    <row r="1956" spans="1:6" x14ac:dyDescent="0.25">
      <c r="A1956" s="157">
        <v>45229</v>
      </c>
      <c r="B1956" s="158" t="s">
        <v>9</v>
      </c>
      <c r="C1956" s="167"/>
      <c r="D1956" s="166">
        <v>67149.600000000006</v>
      </c>
      <c r="E1956" s="167"/>
      <c r="F1956" s="165"/>
    </row>
    <row r="1957" spans="1:6" x14ac:dyDescent="0.25">
      <c r="A1957" s="157">
        <v>45229</v>
      </c>
      <c r="B1957" s="158" t="s">
        <v>58</v>
      </c>
      <c r="C1957" s="167"/>
      <c r="D1957" s="166">
        <v>33705</v>
      </c>
      <c r="E1957" s="167"/>
      <c r="F1957" s="165"/>
    </row>
    <row r="1958" spans="1:6" x14ac:dyDescent="0.25">
      <c r="A1958" s="157">
        <v>45230</v>
      </c>
      <c r="B1958" s="158" t="s">
        <v>59</v>
      </c>
      <c r="C1958" s="167"/>
      <c r="D1958" s="166">
        <v>58926</v>
      </c>
      <c r="E1958" s="167"/>
      <c r="F1958" s="165"/>
    </row>
    <row r="1959" spans="1:6" x14ac:dyDescent="0.25">
      <c r="A1959" s="157">
        <v>45230</v>
      </c>
      <c r="B1959" s="158" t="s">
        <v>676</v>
      </c>
      <c r="C1959" s="167"/>
      <c r="D1959" s="166">
        <v>87641.4</v>
      </c>
      <c r="E1959" s="167"/>
      <c r="F1959" s="165"/>
    </row>
    <row r="1960" spans="1:6" x14ac:dyDescent="0.25">
      <c r="A1960" s="157">
        <v>45230</v>
      </c>
      <c r="B1960" s="158" t="s">
        <v>676</v>
      </c>
      <c r="C1960" s="167"/>
      <c r="D1960" s="166">
        <v>87832.5</v>
      </c>
      <c r="E1960" s="167"/>
      <c r="F1960" s="165"/>
    </row>
    <row r="1961" spans="1:6" x14ac:dyDescent="0.25">
      <c r="A1961" s="157">
        <v>45230</v>
      </c>
      <c r="B1961" s="158" t="s">
        <v>676</v>
      </c>
      <c r="C1961" s="167"/>
      <c r="D1961" s="166">
        <v>89702.01999999999</v>
      </c>
      <c r="E1961" s="167"/>
      <c r="F1961" s="165"/>
    </row>
    <row r="1962" spans="1:6" x14ac:dyDescent="0.25">
      <c r="A1962" s="157">
        <v>45230</v>
      </c>
      <c r="B1962" s="158" t="s">
        <v>676</v>
      </c>
      <c r="C1962" s="167"/>
      <c r="D1962" s="166">
        <v>99576.760000000009</v>
      </c>
      <c r="E1962" s="167"/>
      <c r="F1962" s="165"/>
    </row>
    <row r="1963" spans="1:6" x14ac:dyDescent="0.25">
      <c r="A1963" s="157">
        <v>45230</v>
      </c>
      <c r="B1963" s="158" t="s">
        <v>676</v>
      </c>
      <c r="C1963" s="167"/>
      <c r="D1963" s="166">
        <v>89518.28</v>
      </c>
      <c r="E1963" s="167"/>
      <c r="F1963" s="165"/>
    </row>
    <row r="1964" spans="1:6" x14ac:dyDescent="0.25">
      <c r="A1964" s="157">
        <v>45230</v>
      </c>
      <c r="B1964" s="158" t="s">
        <v>676</v>
      </c>
      <c r="C1964" s="167"/>
      <c r="D1964" s="166">
        <v>59650.5</v>
      </c>
      <c r="E1964" s="167"/>
      <c r="F1964" s="165"/>
    </row>
    <row r="1965" spans="1:6" x14ac:dyDescent="0.25">
      <c r="A1965" s="157">
        <v>45230</v>
      </c>
      <c r="B1965" s="158" t="s">
        <v>58</v>
      </c>
      <c r="C1965" s="167"/>
      <c r="D1965" s="166">
        <v>34650</v>
      </c>
      <c r="E1965" s="167"/>
      <c r="F1965" s="165"/>
    </row>
    <row r="1966" spans="1:6" x14ac:dyDescent="0.25">
      <c r="A1966" s="157">
        <v>45230</v>
      </c>
      <c r="B1966" s="158" t="s">
        <v>58</v>
      </c>
      <c r="C1966" s="167"/>
      <c r="D1966" s="166">
        <v>34650</v>
      </c>
      <c r="E1966" s="167"/>
      <c r="F1966" s="165"/>
    </row>
    <row r="1967" spans="1:6" x14ac:dyDescent="0.25">
      <c r="A1967" s="157">
        <v>45231</v>
      </c>
      <c r="B1967" s="158" t="s">
        <v>59</v>
      </c>
      <c r="C1967" s="167"/>
      <c r="D1967" s="166">
        <v>64194.899999999994</v>
      </c>
      <c r="E1967" s="167"/>
      <c r="F1967" s="165"/>
    </row>
    <row r="1968" spans="1:6" x14ac:dyDescent="0.25">
      <c r="A1968" s="157">
        <v>45233</v>
      </c>
      <c r="B1968" s="158" t="s">
        <v>59</v>
      </c>
      <c r="C1968" s="167"/>
      <c r="D1968" s="166">
        <v>38253.600000000006</v>
      </c>
      <c r="E1968" s="167"/>
      <c r="F1968" s="165"/>
    </row>
    <row r="1969" spans="1:6" x14ac:dyDescent="0.25">
      <c r="A1969" s="157">
        <v>45234</v>
      </c>
      <c r="B1969" s="158" t="s">
        <v>58</v>
      </c>
      <c r="C1969" s="167"/>
      <c r="D1969" s="166">
        <v>33705</v>
      </c>
      <c r="E1969" s="167"/>
      <c r="F1969" s="165"/>
    </row>
    <row r="1970" spans="1:6" x14ac:dyDescent="0.25">
      <c r="A1970" s="157">
        <v>45237</v>
      </c>
      <c r="B1970" s="158" t="s">
        <v>850</v>
      </c>
      <c r="C1970" s="167"/>
      <c r="D1970" s="166">
        <v>31500</v>
      </c>
      <c r="E1970" s="167"/>
      <c r="F1970" s="165"/>
    </row>
    <row r="1971" spans="1:6" x14ac:dyDescent="0.25">
      <c r="A1971" s="157">
        <v>45237</v>
      </c>
      <c r="B1971" s="158" t="s">
        <v>51</v>
      </c>
      <c r="C1971" s="167"/>
      <c r="D1971" s="166">
        <v>98180.78</v>
      </c>
      <c r="E1971" s="167"/>
      <c r="F1971" s="165"/>
    </row>
    <row r="1972" spans="1:6" x14ac:dyDescent="0.25">
      <c r="A1972" s="157">
        <v>45239</v>
      </c>
      <c r="B1972" s="158" t="s">
        <v>51</v>
      </c>
      <c r="C1972" s="167"/>
      <c r="D1972" s="166">
        <v>80324.48000000001</v>
      </c>
      <c r="E1972" s="167"/>
      <c r="F1972" s="165"/>
    </row>
    <row r="1973" spans="1:6" x14ac:dyDescent="0.25">
      <c r="A1973" s="157">
        <v>45240</v>
      </c>
      <c r="B1973" s="158" t="s">
        <v>59</v>
      </c>
      <c r="C1973" s="167"/>
      <c r="D1973" s="166">
        <v>150693.90000000002</v>
      </c>
      <c r="E1973" s="167"/>
      <c r="F1973" s="165"/>
    </row>
    <row r="1974" spans="1:6" x14ac:dyDescent="0.25">
      <c r="A1974" s="157">
        <v>45240</v>
      </c>
      <c r="B1974" s="158" t="s">
        <v>849</v>
      </c>
      <c r="C1974" s="167"/>
      <c r="D1974" s="166">
        <v>110880</v>
      </c>
      <c r="E1974" s="167"/>
      <c r="F1974" s="165"/>
    </row>
    <row r="1975" spans="1:6" x14ac:dyDescent="0.25">
      <c r="A1975" s="157">
        <v>45245</v>
      </c>
      <c r="B1975" s="158" t="s">
        <v>676</v>
      </c>
      <c r="C1975" s="167"/>
      <c r="D1975" s="166">
        <v>77020.66</v>
      </c>
      <c r="E1975" s="167"/>
      <c r="F1975" s="165"/>
    </row>
    <row r="1976" spans="1:6" x14ac:dyDescent="0.25">
      <c r="A1976" s="157">
        <v>45246</v>
      </c>
      <c r="B1976" s="158" t="s">
        <v>58</v>
      </c>
      <c r="C1976" s="167"/>
      <c r="D1976" s="166">
        <v>33705</v>
      </c>
      <c r="E1976" s="167"/>
      <c r="F1976" s="165"/>
    </row>
    <row r="1977" spans="1:6" x14ac:dyDescent="0.25">
      <c r="A1977" s="157">
        <v>45247</v>
      </c>
      <c r="B1977" s="158" t="s">
        <v>59</v>
      </c>
      <c r="C1977" s="167"/>
      <c r="D1977" s="166">
        <v>61645.5</v>
      </c>
      <c r="E1977" s="167"/>
      <c r="F1977" s="165"/>
    </row>
    <row r="1978" spans="1:6" x14ac:dyDescent="0.25">
      <c r="A1978" s="157">
        <v>45250</v>
      </c>
      <c r="B1978" s="158" t="s">
        <v>58</v>
      </c>
      <c r="C1978" s="167"/>
      <c r="D1978" s="166">
        <v>33705</v>
      </c>
      <c r="E1978" s="167"/>
      <c r="F1978" s="165"/>
    </row>
    <row r="1979" spans="1:6" x14ac:dyDescent="0.25">
      <c r="A1979" s="157">
        <v>45254</v>
      </c>
      <c r="B1979" s="158" t="s">
        <v>59</v>
      </c>
      <c r="C1979" s="167"/>
      <c r="D1979" s="166">
        <v>192912.3</v>
      </c>
      <c r="E1979" s="167"/>
      <c r="F1979" s="165"/>
    </row>
    <row r="1980" spans="1:6" x14ac:dyDescent="0.25">
      <c r="A1980" s="157">
        <v>45257</v>
      </c>
      <c r="B1980" s="158" t="s">
        <v>9</v>
      </c>
      <c r="C1980" s="167"/>
      <c r="D1980" s="166">
        <v>83234.559999999998</v>
      </c>
      <c r="E1980" s="167"/>
      <c r="F1980" s="165"/>
    </row>
    <row r="1981" spans="1:6" x14ac:dyDescent="0.25">
      <c r="A1981" s="157">
        <v>45257</v>
      </c>
      <c r="B1981" s="158" t="s">
        <v>59</v>
      </c>
      <c r="C1981" s="167"/>
      <c r="D1981" s="166">
        <v>62543.259999999995</v>
      </c>
      <c r="E1981" s="167"/>
      <c r="F1981" s="165"/>
    </row>
    <row r="1982" spans="1:6" x14ac:dyDescent="0.25">
      <c r="A1982" s="157">
        <v>45259</v>
      </c>
      <c r="B1982" s="158" t="s">
        <v>850</v>
      </c>
      <c r="C1982" s="167"/>
      <c r="D1982" s="166">
        <v>31500</v>
      </c>
      <c r="E1982" s="167"/>
      <c r="F1982" s="165"/>
    </row>
    <row r="1983" spans="1:6" x14ac:dyDescent="0.25">
      <c r="A1983" s="157">
        <v>45260</v>
      </c>
      <c r="B1983" s="158" t="s">
        <v>59</v>
      </c>
      <c r="C1983" s="167"/>
      <c r="D1983" s="166">
        <v>61545.759999999995</v>
      </c>
      <c r="E1983" s="167"/>
      <c r="F1983" s="165"/>
    </row>
    <row r="1984" spans="1:6" x14ac:dyDescent="0.25">
      <c r="A1984" s="157">
        <v>45260</v>
      </c>
      <c r="B1984" s="158" t="s">
        <v>59</v>
      </c>
      <c r="C1984" s="167"/>
      <c r="D1984" s="166">
        <v>121907.62</v>
      </c>
      <c r="E1984" s="167"/>
      <c r="F1984" s="165"/>
    </row>
    <row r="1985" spans="1:6" x14ac:dyDescent="0.25">
      <c r="A1985" s="157">
        <v>45260</v>
      </c>
      <c r="B1985" s="158" t="s">
        <v>676</v>
      </c>
      <c r="C1985" s="167"/>
      <c r="D1985" s="166">
        <v>81717.299999999988</v>
      </c>
      <c r="E1985" s="167"/>
      <c r="F1985" s="165"/>
    </row>
    <row r="1986" spans="1:6" x14ac:dyDescent="0.25">
      <c r="A1986" s="157">
        <v>45260</v>
      </c>
      <c r="B1986" s="158" t="s">
        <v>676</v>
      </c>
      <c r="C1986" s="167"/>
      <c r="D1986" s="166">
        <v>28095.339999999997</v>
      </c>
      <c r="E1986" s="167"/>
      <c r="F1986" s="165"/>
    </row>
    <row r="1987" spans="1:6" x14ac:dyDescent="0.25">
      <c r="A1987" s="157">
        <v>45260</v>
      </c>
      <c r="B1987" s="158" t="s">
        <v>676</v>
      </c>
      <c r="C1987" s="167"/>
      <c r="D1987" s="166">
        <v>57881.259999999995</v>
      </c>
      <c r="E1987" s="167"/>
      <c r="F1987" s="165"/>
    </row>
    <row r="1988" spans="1:6" x14ac:dyDescent="0.25">
      <c r="A1988" s="157">
        <v>45260</v>
      </c>
      <c r="B1988" s="158" t="s">
        <v>676</v>
      </c>
      <c r="C1988" s="167"/>
      <c r="D1988" s="166">
        <v>58608.899999999994</v>
      </c>
      <c r="E1988" s="167"/>
      <c r="F1988" s="165"/>
    </row>
    <row r="1989" spans="1:6" x14ac:dyDescent="0.25">
      <c r="A1989" s="157">
        <v>45260</v>
      </c>
      <c r="B1989" s="158" t="s">
        <v>851</v>
      </c>
      <c r="C1989" s="167"/>
      <c r="D1989" s="166">
        <v>25831.58</v>
      </c>
      <c r="E1989" s="167"/>
      <c r="F1989" s="165"/>
    </row>
    <row r="1990" spans="1:6" x14ac:dyDescent="0.25">
      <c r="A1990" s="157">
        <v>45260</v>
      </c>
      <c r="B1990" s="158" t="s">
        <v>9</v>
      </c>
      <c r="C1990" s="167"/>
      <c r="D1990" s="166">
        <v>90066.9</v>
      </c>
      <c r="E1990" s="167"/>
      <c r="F1990" s="165"/>
    </row>
    <row r="1991" spans="1:6" x14ac:dyDescent="0.25">
      <c r="A1991" s="157">
        <v>45263</v>
      </c>
      <c r="B1991" s="158" t="s">
        <v>57</v>
      </c>
      <c r="C1991" s="167"/>
      <c r="D1991" s="166">
        <v>630</v>
      </c>
      <c r="E1991" s="167"/>
      <c r="F1991" s="165"/>
    </row>
    <row r="1992" spans="1:6" x14ac:dyDescent="0.25">
      <c r="A1992" s="157">
        <v>45263</v>
      </c>
      <c r="B1992" s="158" t="s">
        <v>59</v>
      </c>
      <c r="C1992" s="167"/>
      <c r="D1992" s="166">
        <v>57960</v>
      </c>
      <c r="E1992" s="167"/>
      <c r="F1992" s="165"/>
    </row>
    <row r="1993" spans="1:6" x14ac:dyDescent="0.25">
      <c r="A1993" s="157">
        <v>45266</v>
      </c>
      <c r="B1993" s="158" t="s">
        <v>9</v>
      </c>
      <c r="C1993" s="167"/>
      <c r="D1993" s="166">
        <v>80597.48000000001</v>
      </c>
      <c r="E1993" s="167"/>
      <c r="F1993" s="165"/>
    </row>
    <row r="1994" spans="1:6" x14ac:dyDescent="0.25">
      <c r="A1994" s="157">
        <v>45267</v>
      </c>
      <c r="B1994" s="158" t="s">
        <v>9</v>
      </c>
      <c r="C1994" s="167"/>
      <c r="D1994" s="166">
        <v>74386.200000000012</v>
      </c>
      <c r="E1994" s="167"/>
      <c r="F1994" s="165"/>
    </row>
    <row r="1995" spans="1:6" x14ac:dyDescent="0.25">
      <c r="A1995" s="157">
        <v>45271</v>
      </c>
      <c r="B1995" s="158" t="s">
        <v>59</v>
      </c>
      <c r="C1995" s="167"/>
      <c r="D1995" s="166">
        <v>120568.35999999999</v>
      </c>
      <c r="E1995" s="167"/>
      <c r="F1995" s="165"/>
    </row>
    <row r="1996" spans="1:6" x14ac:dyDescent="0.25">
      <c r="A1996" s="157">
        <v>45275</v>
      </c>
      <c r="B1996" s="158" t="s">
        <v>59</v>
      </c>
      <c r="C1996" s="167"/>
      <c r="D1996" s="166">
        <v>248163.3</v>
      </c>
      <c r="E1996" s="167"/>
      <c r="F1996" s="165"/>
    </row>
    <row r="1997" spans="1:6" x14ac:dyDescent="0.25">
      <c r="A1997" s="157">
        <v>45275</v>
      </c>
      <c r="B1997" s="158" t="s">
        <v>59</v>
      </c>
      <c r="C1997" s="167"/>
      <c r="D1997" s="166">
        <v>58489.2</v>
      </c>
      <c r="E1997" s="167"/>
      <c r="F1997" s="165"/>
    </row>
    <row r="1998" spans="1:6" x14ac:dyDescent="0.25">
      <c r="A1998" s="157">
        <v>45275</v>
      </c>
      <c r="B1998" s="158" t="s">
        <v>9</v>
      </c>
      <c r="C1998" s="167"/>
      <c r="D1998" s="166">
        <v>87995.260000000009</v>
      </c>
      <c r="E1998" s="167"/>
      <c r="F1998" s="165"/>
    </row>
    <row r="1999" spans="1:6" x14ac:dyDescent="0.25">
      <c r="A1999" s="157">
        <v>45275</v>
      </c>
      <c r="B1999" s="158" t="s">
        <v>676</v>
      </c>
      <c r="C1999" s="167"/>
      <c r="D1999" s="166">
        <v>94792.959999999992</v>
      </c>
      <c r="E1999" s="167"/>
      <c r="F1999" s="165"/>
    </row>
    <row r="2000" spans="1:6" x14ac:dyDescent="0.25">
      <c r="A2000" s="157">
        <v>45275</v>
      </c>
      <c r="B2000" s="158" t="s">
        <v>676</v>
      </c>
      <c r="C2000" s="167"/>
      <c r="D2000" s="166">
        <v>92751.22</v>
      </c>
      <c r="E2000" s="167"/>
      <c r="F2000" s="165"/>
    </row>
    <row r="2001" spans="1:6" x14ac:dyDescent="0.25">
      <c r="A2001" s="157">
        <v>45278</v>
      </c>
      <c r="B2001" s="158" t="s">
        <v>58</v>
      </c>
      <c r="C2001" s="167"/>
      <c r="D2001" s="166">
        <v>33705</v>
      </c>
      <c r="E2001" s="167"/>
      <c r="F2001" s="165"/>
    </row>
    <row r="2002" spans="1:6" x14ac:dyDescent="0.25">
      <c r="A2002" s="157">
        <v>45283</v>
      </c>
      <c r="B2002" s="158" t="s">
        <v>58</v>
      </c>
      <c r="C2002" s="167"/>
      <c r="D2002" s="166">
        <v>33075</v>
      </c>
      <c r="E2002" s="167"/>
      <c r="F2002" s="165"/>
    </row>
    <row r="2003" spans="1:6" x14ac:dyDescent="0.25">
      <c r="A2003" s="157">
        <v>45283</v>
      </c>
      <c r="B2003" s="158" t="s">
        <v>58</v>
      </c>
      <c r="C2003" s="167"/>
      <c r="D2003" s="166">
        <v>33075</v>
      </c>
      <c r="E2003" s="167"/>
      <c r="F2003" s="165"/>
    </row>
    <row r="2004" spans="1:6" x14ac:dyDescent="0.25">
      <c r="A2004" s="157">
        <v>45283</v>
      </c>
      <c r="B2004" s="158" t="s">
        <v>51</v>
      </c>
      <c r="C2004" s="167"/>
      <c r="D2004" s="166">
        <v>70715.399999999994</v>
      </c>
      <c r="E2004" s="167"/>
      <c r="F2004" s="165"/>
    </row>
    <row r="2005" spans="1:6" x14ac:dyDescent="0.25">
      <c r="A2005" s="157">
        <v>45286</v>
      </c>
      <c r="B2005" s="158" t="s">
        <v>51</v>
      </c>
      <c r="C2005" s="167"/>
      <c r="D2005" s="166">
        <v>60591.820000000007</v>
      </c>
      <c r="E2005" s="167"/>
      <c r="F2005" s="165"/>
    </row>
    <row r="2006" spans="1:6" x14ac:dyDescent="0.25">
      <c r="A2006" s="157">
        <v>45287</v>
      </c>
      <c r="B2006" s="158" t="s">
        <v>51</v>
      </c>
      <c r="C2006" s="167"/>
      <c r="D2006" s="166">
        <v>55992.820000000007</v>
      </c>
      <c r="E2006" s="167"/>
      <c r="F2006" s="165"/>
    </row>
    <row r="2007" spans="1:6" x14ac:dyDescent="0.25">
      <c r="A2007" s="157">
        <v>45287</v>
      </c>
      <c r="B2007" s="158" t="s">
        <v>58</v>
      </c>
      <c r="C2007" s="167"/>
      <c r="D2007" s="166">
        <v>33075</v>
      </c>
      <c r="E2007" s="167"/>
      <c r="F2007" s="165"/>
    </row>
    <row r="2008" spans="1:6" x14ac:dyDescent="0.25">
      <c r="A2008" s="157">
        <v>45289</v>
      </c>
      <c r="B2008" s="158" t="s">
        <v>51</v>
      </c>
      <c r="C2008" s="167"/>
      <c r="D2008" s="166">
        <v>80330.260000000009</v>
      </c>
      <c r="E2008" s="167"/>
      <c r="F2008" s="165"/>
    </row>
    <row r="2009" spans="1:6" x14ac:dyDescent="0.25">
      <c r="A2009" s="157">
        <v>45289</v>
      </c>
      <c r="B2009" s="158" t="s">
        <v>51</v>
      </c>
      <c r="C2009" s="167"/>
      <c r="D2009" s="166">
        <v>51585.460000000006</v>
      </c>
      <c r="E2009" s="167"/>
      <c r="F2009" s="165"/>
    </row>
    <row r="2010" spans="1:6" x14ac:dyDescent="0.25">
      <c r="A2010" s="157">
        <v>45290</v>
      </c>
      <c r="B2010" s="158" t="s">
        <v>58</v>
      </c>
      <c r="C2010" s="167"/>
      <c r="D2010" s="166">
        <v>33075</v>
      </c>
      <c r="E2010" s="167"/>
      <c r="F2010" s="165"/>
    </row>
    <row r="2011" spans="1:6" x14ac:dyDescent="0.25">
      <c r="A2011" s="157">
        <v>45290</v>
      </c>
      <c r="B2011" s="158" t="s">
        <v>58</v>
      </c>
      <c r="C2011" s="167"/>
      <c r="D2011" s="166">
        <v>33075</v>
      </c>
      <c r="E2011" s="167"/>
      <c r="F2011" s="165"/>
    </row>
    <row r="2012" spans="1:6" x14ac:dyDescent="0.25">
      <c r="A2012" s="157">
        <v>45290</v>
      </c>
      <c r="B2012" s="158" t="s">
        <v>59</v>
      </c>
      <c r="C2012" s="167"/>
      <c r="D2012" s="166">
        <v>82467</v>
      </c>
      <c r="E2012" s="167"/>
      <c r="F2012" s="165"/>
    </row>
    <row r="2013" spans="1:6" x14ac:dyDescent="0.25">
      <c r="A2013" s="157">
        <v>45290</v>
      </c>
      <c r="B2013" s="158" t="s">
        <v>59</v>
      </c>
      <c r="C2013" s="167"/>
      <c r="D2013" s="166">
        <v>105204.76000000001</v>
      </c>
      <c r="E2013" s="167"/>
      <c r="F2013" s="165"/>
    </row>
    <row r="2014" spans="1:6" x14ac:dyDescent="0.25">
      <c r="A2014" s="157">
        <v>45290</v>
      </c>
      <c r="B2014" s="158" t="s">
        <v>59</v>
      </c>
      <c r="C2014" s="167"/>
      <c r="D2014" s="166">
        <v>61051.199999999997</v>
      </c>
      <c r="E2014" s="167"/>
      <c r="F2014" s="165"/>
    </row>
    <row r="2015" spans="1:6" x14ac:dyDescent="0.25">
      <c r="A2015" s="157">
        <v>45291</v>
      </c>
      <c r="B2015" s="158" t="s">
        <v>676</v>
      </c>
      <c r="C2015" s="167"/>
      <c r="D2015" s="166">
        <v>81365.56</v>
      </c>
      <c r="E2015" s="167"/>
      <c r="F2015" s="165"/>
    </row>
    <row r="2016" spans="1:6" x14ac:dyDescent="0.25">
      <c r="A2016" s="157">
        <v>45291</v>
      </c>
      <c r="B2016" s="158" t="s">
        <v>676</v>
      </c>
      <c r="C2016" s="167"/>
      <c r="D2016" s="166">
        <v>86744.18</v>
      </c>
      <c r="E2016" s="167"/>
      <c r="F2016" s="165"/>
    </row>
    <row r="2017" spans="1:6" x14ac:dyDescent="0.25">
      <c r="A2017" s="157">
        <v>45291</v>
      </c>
      <c r="B2017" s="158" t="s">
        <v>676</v>
      </c>
      <c r="C2017" s="167"/>
      <c r="D2017" s="166">
        <v>78059.100000000006</v>
      </c>
      <c r="E2017" s="167"/>
      <c r="F2017" s="165"/>
    </row>
    <row r="2018" spans="1:6" x14ac:dyDescent="0.25">
      <c r="A2018" s="157">
        <v>45291</v>
      </c>
      <c r="B2018" s="158" t="s">
        <v>676</v>
      </c>
      <c r="C2018" s="167"/>
      <c r="D2018" s="166">
        <v>94114.12</v>
      </c>
      <c r="E2018" s="167"/>
      <c r="F2018" s="165"/>
    </row>
    <row r="2019" spans="1:6" x14ac:dyDescent="0.25">
      <c r="A2019" s="157">
        <v>45291</v>
      </c>
      <c r="B2019" s="158" t="s">
        <v>676</v>
      </c>
      <c r="C2019" s="167"/>
      <c r="D2019" s="166">
        <v>60131.92</v>
      </c>
      <c r="E2019" s="167"/>
      <c r="F2019" s="165"/>
    </row>
    <row r="2020" spans="1:6" x14ac:dyDescent="0.25">
      <c r="A2020" s="153">
        <v>45230</v>
      </c>
      <c r="B2020" s="154" t="s">
        <v>676</v>
      </c>
      <c r="C2020" s="164"/>
      <c r="D2020" s="166">
        <v>30952</v>
      </c>
      <c r="E2020" s="164"/>
      <c r="F2020" s="165"/>
    </row>
    <row r="2021" spans="1:6" x14ac:dyDescent="0.25">
      <c r="A2021" s="157">
        <v>45260</v>
      </c>
      <c r="B2021" s="158" t="s">
        <v>676</v>
      </c>
      <c r="C2021" s="167"/>
      <c r="D2021" s="166">
        <v>60844</v>
      </c>
      <c r="E2021" s="167"/>
      <c r="F2021" s="165"/>
    </row>
    <row r="2022" spans="1:6" x14ac:dyDescent="0.25">
      <c r="A2022" s="153">
        <v>45283</v>
      </c>
      <c r="B2022" s="154" t="s">
        <v>852</v>
      </c>
      <c r="C2022" s="164"/>
      <c r="D2022" s="166">
        <v>212503.84</v>
      </c>
      <c r="E2022" s="165"/>
      <c r="F2022" s="164"/>
    </row>
    <row r="2023" spans="1:6" x14ac:dyDescent="0.25">
      <c r="A2023" s="157">
        <v>45283</v>
      </c>
      <c r="B2023" s="158" t="s">
        <v>852</v>
      </c>
      <c r="C2023" s="167"/>
      <c r="D2023" s="166">
        <v>104434.72</v>
      </c>
      <c r="E2023" s="165"/>
      <c r="F2023" s="167"/>
    </row>
    <row r="2024" spans="1:6" x14ac:dyDescent="0.25">
      <c r="A2024" s="153">
        <v>45205</v>
      </c>
      <c r="B2024" s="154" t="s">
        <v>705</v>
      </c>
      <c r="C2024" s="164"/>
      <c r="D2024" s="166">
        <v>120120</v>
      </c>
      <c r="E2024" s="165"/>
      <c r="F2024" s="164"/>
    </row>
    <row r="2025" spans="1:6" x14ac:dyDescent="0.25">
      <c r="A2025" s="157">
        <v>45227</v>
      </c>
      <c r="B2025" s="158" t="s">
        <v>705</v>
      </c>
      <c r="C2025" s="167"/>
      <c r="D2025" s="166">
        <v>110880</v>
      </c>
      <c r="E2025" s="165"/>
      <c r="F2025" s="167"/>
    </row>
    <row r="2026" spans="1:6" x14ac:dyDescent="0.25">
      <c r="A2026" s="157">
        <v>45272</v>
      </c>
      <c r="B2026" s="158" t="s">
        <v>705</v>
      </c>
      <c r="C2026" s="167"/>
      <c r="D2026" s="166">
        <v>120120</v>
      </c>
      <c r="E2026" s="165"/>
      <c r="F2026" s="167"/>
    </row>
    <row r="2027" spans="1:6" x14ac:dyDescent="0.25">
      <c r="A2027" s="157">
        <v>45281</v>
      </c>
      <c r="B2027" s="158" t="s">
        <v>705</v>
      </c>
      <c r="C2027" s="167"/>
      <c r="D2027" s="166">
        <v>120120</v>
      </c>
      <c r="E2027" s="165"/>
      <c r="F2027" s="167"/>
    </row>
    <row r="2028" spans="1:6" x14ac:dyDescent="0.25">
      <c r="A2028" s="108">
        <v>45200</v>
      </c>
      <c r="B2028" s="169" t="s">
        <v>714</v>
      </c>
      <c r="C2028" s="131" t="s">
        <v>853</v>
      </c>
      <c r="D2028" s="170">
        <v>34517</v>
      </c>
    </row>
    <row r="2029" spans="1:6" x14ac:dyDescent="0.25">
      <c r="A2029" s="108">
        <v>45200</v>
      </c>
      <c r="B2029" s="169" t="s">
        <v>854</v>
      </c>
      <c r="C2029" s="131" t="s">
        <v>855</v>
      </c>
      <c r="D2029" s="170">
        <v>38700</v>
      </c>
    </row>
    <row r="2030" spans="1:6" x14ac:dyDescent="0.25">
      <c r="A2030" s="108">
        <v>45203</v>
      </c>
      <c r="B2030" s="169" t="s">
        <v>714</v>
      </c>
      <c r="C2030" s="131" t="s">
        <v>856</v>
      </c>
      <c r="D2030" s="170">
        <v>29958</v>
      </c>
    </row>
    <row r="2031" spans="1:6" x14ac:dyDescent="0.25">
      <c r="A2031" s="108">
        <v>45209</v>
      </c>
      <c r="B2031" s="169" t="s">
        <v>714</v>
      </c>
      <c r="C2031" s="131" t="s">
        <v>857</v>
      </c>
      <c r="D2031" s="170">
        <v>34749</v>
      </c>
    </row>
    <row r="2032" spans="1:6" x14ac:dyDescent="0.25">
      <c r="A2032" s="108">
        <v>45214</v>
      </c>
      <c r="B2032" s="169" t="s">
        <v>714</v>
      </c>
      <c r="C2032" s="131" t="s">
        <v>659</v>
      </c>
      <c r="D2032" s="170">
        <v>43472</v>
      </c>
    </row>
    <row r="2033" spans="1:4" x14ac:dyDescent="0.25">
      <c r="A2033" s="108">
        <v>45218</v>
      </c>
      <c r="B2033" s="169" t="s">
        <v>714</v>
      </c>
      <c r="C2033" s="131" t="s">
        <v>660</v>
      </c>
      <c r="D2033" s="170">
        <v>33710</v>
      </c>
    </row>
    <row r="2034" spans="1:4" x14ac:dyDescent="0.25">
      <c r="A2034" s="108">
        <v>45231</v>
      </c>
      <c r="B2034" s="169" t="s">
        <v>712</v>
      </c>
      <c r="C2034" s="131" t="s">
        <v>737</v>
      </c>
      <c r="D2034" s="170">
        <v>47000</v>
      </c>
    </row>
    <row r="2035" spans="1:4" x14ac:dyDescent="0.25">
      <c r="A2035" s="108">
        <v>45231</v>
      </c>
      <c r="B2035" s="169" t="s">
        <v>714</v>
      </c>
      <c r="C2035" s="131" t="s">
        <v>661</v>
      </c>
      <c r="D2035" s="170">
        <v>22078</v>
      </c>
    </row>
    <row r="2036" spans="1:4" x14ac:dyDescent="0.25">
      <c r="A2036" s="108">
        <v>45231</v>
      </c>
      <c r="B2036" s="169" t="s">
        <v>854</v>
      </c>
      <c r="C2036" s="131" t="s">
        <v>858</v>
      </c>
      <c r="D2036" s="170">
        <v>68800</v>
      </c>
    </row>
    <row r="2037" spans="1:4" x14ac:dyDescent="0.25">
      <c r="A2037" s="108">
        <v>45234</v>
      </c>
      <c r="B2037" s="169" t="s">
        <v>714</v>
      </c>
      <c r="C2037" s="131" t="s">
        <v>663</v>
      </c>
      <c r="D2037" s="170">
        <v>15020</v>
      </c>
    </row>
    <row r="2038" spans="1:4" x14ac:dyDescent="0.25">
      <c r="A2038" s="108">
        <v>45234</v>
      </c>
      <c r="B2038" s="169" t="s">
        <v>714</v>
      </c>
      <c r="C2038" s="131" t="s">
        <v>664</v>
      </c>
      <c r="D2038" s="170">
        <v>29475</v>
      </c>
    </row>
    <row r="2039" spans="1:4" x14ac:dyDescent="0.25">
      <c r="A2039" s="108">
        <v>45238</v>
      </c>
      <c r="B2039" s="169" t="s">
        <v>712</v>
      </c>
      <c r="C2039" s="131" t="s">
        <v>859</v>
      </c>
      <c r="D2039" s="170">
        <v>61200</v>
      </c>
    </row>
    <row r="2040" spans="1:4" x14ac:dyDescent="0.25">
      <c r="A2040" s="108">
        <v>45246</v>
      </c>
      <c r="B2040" s="169" t="s">
        <v>714</v>
      </c>
      <c r="C2040" s="131" t="s">
        <v>666</v>
      </c>
      <c r="D2040" s="170">
        <v>36903</v>
      </c>
    </row>
    <row r="2041" spans="1:4" x14ac:dyDescent="0.25">
      <c r="A2041" s="108">
        <v>45250</v>
      </c>
      <c r="B2041" s="169" t="s">
        <v>714</v>
      </c>
      <c r="C2041" s="131" t="s">
        <v>727</v>
      </c>
      <c r="D2041" s="170">
        <v>36632</v>
      </c>
    </row>
    <row r="2042" spans="1:4" x14ac:dyDescent="0.25">
      <c r="A2042" s="108">
        <v>45254</v>
      </c>
      <c r="B2042" s="169" t="s">
        <v>714</v>
      </c>
      <c r="C2042" s="131" t="s">
        <v>728</v>
      </c>
      <c r="D2042" s="170">
        <v>15550</v>
      </c>
    </row>
    <row r="2043" spans="1:4" x14ac:dyDescent="0.25">
      <c r="A2043" s="108">
        <v>45261</v>
      </c>
      <c r="B2043" s="169" t="s">
        <v>854</v>
      </c>
      <c r="C2043" s="131" t="s">
        <v>860</v>
      </c>
      <c r="D2043" s="170">
        <v>73100</v>
      </c>
    </row>
    <row r="2044" spans="1:4" x14ac:dyDescent="0.25">
      <c r="A2044" s="108">
        <v>45265</v>
      </c>
      <c r="B2044" s="169" t="s">
        <v>861</v>
      </c>
      <c r="C2044" s="131" t="s">
        <v>862</v>
      </c>
      <c r="D2044" s="170">
        <v>56000</v>
      </c>
    </row>
    <row r="2045" spans="1:4" x14ac:dyDescent="0.25">
      <c r="A2045" s="108">
        <v>45265</v>
      </c>
      <c r="B2045" s="169" t="s">
        <v>714</v>
      </c>
      <c r="C2045" s="131" t="s">
        <v>668</v>
      </c>
      <c r="D2045" s="170">
        <v>27932</v>
      </c>
    </row>
    <row r="2046" spans="1:4" x14ac:dyDescent="0.25">
      <c r="A2046" s="108">
        <v>45267</v>
      </c>
      <c r="B2046" s="169" t="s">
        <v>714</v>
      </c>
      <c r="C2046" s="131" t="s">
        <v>667</v>
      </c>
      <c r="D2046" s="170">
        <v>32478</v>
      </c>
    </row>
    <row r="2047" spans="1:4" x14ac:dyDescent="0.25">
      <c r="A2047" s="108">
        <v>45271</v>
      </c>
      <c r="B2047" s="169" t="s">
        <v>712</v>
      </c>
      <c r="C2047" s="131" t="s">
        <v>863</v>
      </c>
      <c r="D2047" s="170">
        <v>7000</v>
      </c>
    </row>
    <row r="2048" spans="1:4" x14ac:dyDescent="0.25">
      <c r="A2048" s="108">
        <v>45279</v>
      </c>
      <c r="B2048" s="169" t="s">
        <v>714</v>
      </c>
      <c r="C2048" s="131" t="s">
        <v>673</v>
      </c>
      <c r="D2048" s="170">
        <v>26931</v>
      </c>
    </row>
    <row r="2049" spans="1:4" x14ac:dyDescent="0.25">
      <c r="A2049" s="133">
        <v>45200</v>
      </c>
      <c r="B2049" s="149" t="s">
        <v>815</v>
      </c>
      <c r="D2049" s="137">
        <v>200000</v>
      </c>
    </row>
    <row r="2050" spans="1:4" x14ac:dyDescent="0.25">
      <c r="A2050" s="135">
        <v>45200</v>
      </c>
      <c r="B2050" s="150" t="s">
        <v>864</v>
      </c>
      <c r="D2050" s="138">
        <v>100000</v>
      </c>
    </row>
    <row r="2051" spans="1:4" x14ac:dyDescent="0.25">
      <c r="A2051" s="135">
        <v>45200</v>
      </c>
      <c r="B2051" s="150" t="s">
        <v>783</v>
      </c>
      <c r="D2051" s="138">
        <v>200000</v>
      </c>
    </row>
    <row r="2052" spans="1:4" x14ac:dyDescent="0.25">
      <c r="A2052" s="135">
        <v>45200</v>
      </c>
      <c r="B2052" s="150" t="s">
        <v>804</v>
      </c>
      <c r="D2052" s="138">
        <v>100000</v>
      </c>
    </row>
    <row r="2053" spans="1:4" x14ac:dyDescent="0.25">
      <c r="A2053" s="135">
        <v>45200</v>
      </c>
      <c r="B2053" s="150" t="s">
        <v>805</v>
      </c>
      <c r="D2053" s="138">
        <v>100000</v>
      </c>
    </row>
    <row r="2054" spans="1:4" x14ac:dyDescent="0.25">
      <c r="A2054" s="135">
        <v>45205</v>
      </c>
      <c r="B2054" s="150" t="s">
        <v>780</v>
      </c>
      <c r="D2054" s="138">
        <v>100000</v>
      </c>
    </row>
    <row r="2055" spans="1:4" x14ac:dyDescent="0.25">
      <c r="A2055" s="135">
        <v>45207</v>
      </c>
      <c r="B2055" s="150" t="s">
        <v>865</v>
      </c>
      <c r="D2055" s="138">
        <v>575000</v>
      </c>
    </row>
    <row r="2056" spans="1:4" x14ac:dyDescent="0.25">
      <c r="A2056" s="135">
        <v>45211</v>
      </c>
      <c r="B2056" s="150" t="s">
        <v>779</v>
      </c>
      <c r="D2056" s="138">
        <v>19224</v>
      </c>
    </row>
    <row r="2057" spans="1:4" x14ac:dyDescent="0.25">
      <c r="A2057" s="135">
        <v>45211</v>
      </c>
      <c r="B2057" s="150" t="s">
        <v>779</v>
      </c>
      <c r="D2057" s="138">
        <v>5364</v>
      </c>
    </row>
    <row r="2058" spans="1:4" x14ac:dyDescent="0.25">
      <c r="A2058" s="135">
        <v>45215</v>
      </c>
      <c r="B2058" s="150" t="s">
        <v>806</v>
      </c>
      <c r="D2058" s="138">
        <v>300000</v>
      </c>
    </row>
    <row r="2059" spans="1:4" x14ac:dyDescent="0.25">
      <c r="A2059" s="135">
        <v>45231</v>
      </c>
      <c r="B2059" s="150" t="s">
        <v>866</v>
      </c>
      <c r="D2059" s="138">
        <v>500000</v>
      </c>
    </row>
    <row r="2060" spans="1:4" x14ac:dyDescent="0.25">
      <c r="A2060" s="135">
        <v>45231</v>
      </c>
      <c r="B2060" s="150" t="s">
        <v>805</v>
      </c>
      <c r="D2060" s="138">
        <v>100000</v>
      </c>
    </row>
    <row r="2061" spans="1:4" x14ac:dyDescent="0.25">
      <c r="A2061" s="135">
        <v>45231</v>
      </c>
      <c r="B2061" s="150" t="s">
        <v>867</v>
      </c>
      <c r="D2061" s="138">
        <v>100000</v>
      </c>
    </row>
    <row r="2062" spans="1:4" x14ac:dyDescent="0.25">
      <c r="A2062" s="135">
        <v>45231</v>
      </c>
      <c r="B2062" s="150" t="s">
        <v>783</v>
      </c>
      <c r="D2062" s="138">
        <v>100000</v>
      </c>
    </row>
    <row r="2063" spans="1:4" x14ac:dyDescent="0.25">
      <c r="A2063" s="135">
        <v>45233</v>
      </c>
      <c r="B2063" s="150" t="s">
        <v>779</v>
      </c>
      <c r="D2063" s="138">
        <v>5304</v>
      </c>
    </row>
    <row r="2064" spans="1:4" x14ac:dyDescent="0.25">
      <c r="A2064" s="135">
        <v>45233</v>
      </c>
      <c r="B2064" s="150" t="s">
        <v>868</v>
      </c>
      <c r="D2064" s="138">
        <v>89383</v>
      </c>
    </row>
    <row r="2065" spans="1:4" x14ac:dyDescent="0.25">
      <c r="A2065" s="135">
        <v>45238</v>
      </c>
      <c r="B2065" s="150" t="s">
        <v>868</v>
      </c>
      <c r="D2065" s="138">
        <v>32414.5</v>
      </c>
    </row>
    <row r="2066" spans="1:4" x14ac:dyDescent="0.25">
      <c r="A2066" s="135">
        <v>45261</v>
      </c>
      <c r="B2066" s="150" t="s">
        <v>867</v>
      </c>
      <c r="D2066" s="138">
        <v>100000</v>
      </c>
    </row>
    <row r="2067" spans="1:4" x14ac:dyDescent="0.25">
      <c r="A2067" s="135">
        <v>45262</v>
      </c>
      <c r="B2067" s="150" t="s">
        <v>806</v>
      </c>
      <c r="D2067" s="138">
        <v>150000</v>
      </c>
    </row>
    <row r="2068" spans="1:4" x14ac:dyDescent="0.25">
      <c r="A2068" s="135">
        <v>45265</v>
      </c>
      <c r="B2068" s="150" t="s">
        <v>869</v>
      </c>
      <c r="D2068" s="138">
        <v>700000</v>
      </c>
    </row>
    <row r="2069" spans="1:4" x14ac:dyDescent="0.25">
      <c r="A2069" s="135">
        <v>45265</v>
      </c>
      <c r="B2069" s="150" t="s">
        <v>805</v>
      </c>
      <c r="D2069" s="138">
        <v>200000</v>
      </c>
    </row>
    <row r="2070" spans="1:4" x14ac:dyDescent="0.25">
      <c r="A2070" s="135">
        <v>45265</v>
      </c>
      <c r="B2070" s="150" t="s">
        <v>804</v>
      </c>
      <c r="D2070" s="138">
        <v>200000</v>
      </c>
    </row>
    <row r="2071" spans="1:4" x14ac:dyDescent="0.25">
      <c r="A2071" s="135">
        <v>45270</v>
      </c>
      <c r="B2071" s="150" t="s">
        <v>783</v>
      </c>
      <c r="D2071" s="138">
        <v>200000</v>
      </c>
    </row>
    <row r="2072" spans="1:4" x14ac:dyDescent="0.25">
      <c r="A2072" s="135">
        <v>45279</v>
      </c>
      <c r="B2072" s="150" t="s">
        <v>816</v>
      </c>
      <c r="D2072" s="138">
        <v>200000</v>
      </c>
    </row>
    <row r="2073" spans="1:4" x14ac:dyDescent="0.25">
      <c r="A2073" s="135">
        <v>45279</v>
      </c>
      <c r="B2073" s="150" t="s">
        <v>815</v>
      </c>
      <c r="D2073" s="138">
        <v>200000</v>
      </c>
    </row>
    <row r="2074" spans="1:4" x14ac:dyDescent="0.25">
      <c r="A2074" s="135">
        <v>45279</v>
      </c>
      <c r="B2074" s="150" t="s">
        <v>870</v>
      </c>
      <c r="D2074" s="138">
        <v>100000</v>
      </c>
    </row>
    <row r="2075" spans="1:4" x14ac:dyDescent="0.25">
      <c r="A2075" s="160"/>
      <c r="B2075" s="161" t="s">
        <v>911</v>
      </c>
      <c r="C2075" s="162"/>
      <c r="D2075" s="163">
        <v>2676</v>
      </c>
    </row>
    <row r="2076" spans="1:4" x14ac:dyDescent="0.25">
      <c r="A2076" s="133">
        <v>45294</v>
      </c>
      <c r="B2076" s="149" t="s">
        <v>680</v>
      </c>
      <c r="C2076" s="162"/>
      <c r="D2076" s="166">
        <v>6008.0099999999993</v>
      </c>
    </row>
    <row r="2077" spans="1:4" x14ac:dyDescent="0.25">
      <c r="A2077" s="135">
        <v>45294</v>
      </c>
      <c r="B2077" s="150" t="s">
        <v>680</v>
      </c>
      <c r="C2077" s="162"/>
      <c r="D2077" s="166">
        <v>66083.990000000005</v>
      </c>
    </row>
    <row r="2078" spans="1:4" x14ac:dyDescent="0.25">
      <c r="A2078" s="135">
        <v>45294</v>
      </c>
      <c r="B2078" s="150" t="s">
        <v>680</v>
      </c>
      <c r="C2078" s="162"/>
      <c r="D2078" s="166">
        <v>43934.01</v>
      </c>
    </row>
    <row r="2079" spans="1:4" x14ac:dyDescent="0.25">
      <c r="A2079" s="135">
        <v>45295</v>
      </c>
      <c r="B2079" s="150" t="s">
        <v>680</v>
      </c>
      <c r="C2079" s="162"/>
      <c r="D2079" s="166">
        <v>67181</v>
      </c>
    </row>
    <row r="2080" spans="1:4" x14ac:dyDescent="0.25">
      <c r="A2080" s="135">
        <v>45295</v>
      </c>
      <c r="B2080" s="150" t="s">
        <v>680</v>
      </c>
      <c r="C2080" s="162"/>
      <c r="D2080" s="166">
        <v>63877.000000000007</v>
      </c>
    </row>
    <row r="2081" spans="1:4" x14ac:dyDescent="0.25">
      <c r="A2081" s="135">
        <v>45300</v>
      </c>
      <c r="B2081" s="150" t="s">
        <v>680</v>
      </c>
      <c r="C2081" s="162"/>
      <c r="D2081" s="166">
        <v>43436</v>
      </c>
    </row>
    <row r="2082" spans="1:4" x14ac:dyDescent="0.25">
      <c r="A2082" s="135">
        <v>45300</v>
      </c>
      <c r="B2082" s="150" t="s">
        <v>680</v>
      </c>
      <c r="C2082" s="162"/>
      <c r="D2082" s="166">
        <v>58578.01</v>
      </c>
    </row>
    <row r="2083" spans="1:4" x14ac:dyDescent="0.25">
      <c r="A2083" s="135">
        <v>45300</v>
      </c>
      <c r="B2083" s="150" t="s">
        <v>680</v>
      </c>
      <c r="C2083" s="162"/>
      <c r="D2083" s="166">
        <v>61958</v>
      </c>
    </row>
    <row r="2084" spans="1:4" x14ac:dyDescent="0.25">
      <c r="A2084" s="135">
        <v>45300</v>
      </c>
      <c r="B2084" s="150" t="s">
        <v>680</v>
      </c>
      <c r="C2084" s="162"/>
      <c r="D2084" s="166">
        <v>55199</v>
      </c>
    </row>
    <row r="2085" spans="1:4" x14ac:dyDescent="0.25">
      <c r="A2085" s="135">
        <v>45302</v>
      </c>
      <c r="B2085" s="150" t="s">
        <v>680</v>
      </c>
      <c r="C2085" s="162"/>
      <c r="D2085" s="166">
        <v>51818.999999999993</v>
      </c>
    </row>
    <row r="2086" spans="1:4" x14ac:dyDescent="0.25">
      <c r="A2086" s="135">
        <v>45302</v>
      </c>
      <c r="B2086" s="150" t="s">
        <v>680</v>
      </c>
      <c r="C2086" s="162"/>
      <c r="D2086" s="166">
        <v>70483.999999999985</v>
      </c>
    </row>
    <row r="2087" spans="1:4" x14ac:dyDescent="0.25">
      <c r="A2087" s="135">
        <v>45302</v>
      </c>
      <c r="B2087" s="150" t="s">
        <v>680</v>
      </c>
      <c r="C2087" s="162"/>
      <c r="D2087" s="166">
        <v>68717</v>
      </c>
    </row>
    <row r="2088" spans="1:4" x14ac:dyDescent="0.25">
      <c r="A2088" s="135">
        <v>45325</v>
      </c>
      <c r="B2088" s="150" t="s">
        <v>57</v>
      </c>
      <c r="C2088" s="162"/>
      <c r="D2088" s="166">
        <v>2912</v>
      </c>
    </row>
    <row r="2089" spans="1:4" x14ac:dyDescent="0.25">
      <c r="A2089" s="135">
        <v>45327</v>
      </c>
      <c r="B2089" s="150" t="s">
        <v>680</v>
      </c>
      <c r="C2089" s="162"/>
      <c r="D2089" s="166">
        <v>52946</v>
      </c>
    </row>
    <row r="2090" spans="1:4" x14ac:dyDescent="0.25">
      <c r="A2090" s="135">
        <v>45327</v>
      </c>
      <c r="B2090" s="150" t="s">
        <v>680</v>
      </c>
      <c r="C2090" s="162"/>
      <c r="D2090" s="166">
        <v>69391.999999999985</v>
      </c>
    </row>
    <row r="2091" spans="1:4" x14ac:dyDescent="0.25">
      <c r="A2091" s="135">
        <v>45328</v>
      </c>
      <c r="B2091" s="150" t="s">
        <v>680</v>
      </c>
      <c r="C2091" s="162"/>
      <c r="D2091" s="166">
        <v>53463.99</v>
      </c>
    </row>
    <row r="2092" spans="1:4" x14ac:dyDescent="0.25">
      <c r="A2092" s="135">
        <v>45330</v>
      </c>
      <c r="B2092" s="150" t="s">
        <v>850</v>
      </c>
      <c r="C2092" s="162"/>
      <c r="D2092" s="166">
        <v>13059.2</v>
      </c>
    </row>
    <row r="2093" spans="1:4" x14ac:dyDescent="0.25">
      <c r="A2093" s="135">
        <v>45331</v>
      </c>
      <c r="B2093" s="150" t="s">
        <v>680</v>
      </c>
      <c r="C2093" s="162"/>
      <c r="D2093" s="166">
        <v>69391.999999999985</v>
      </c>
    </row>
    <row r="2094" spans="1:4" x14ac:dyDescent="0.25">
      <c r="A2094" s="135">
        <v>45335</v>
      </c>
      <c r="B2094" s="150" t="s">
        <v>850</v>
      </c>
      <c r="C2094" s="162"/>
      <c r="D2094" s="166">
        <v>10299.52</v>
      </c>
    </row>
    <row r="2095" spans="1:4" x14ac:dyDescent="0.25">
      <c r="A2095" s="135">
        <v>45336</v>
      </c>
      <c r="B2095" s="150" t="s">
        <v>680</v>
      </c>
      <c r="C2095" s="162"/>
      <c r="D2095" s="166">
        <v>59207.000000000007</v>
      </c>
    </row>
    <row r="2096" spans="1:4" x14ac:dyDescent="0.25">
      <c r="A2096" s="135">
        <v>45336</v>
      </c>
      <c r="B2096" s="150" t="s">
        <v>680</v>
      </c>
      <c r="C2096" s="162"/>
      <c r="D2096" s="166">
        <v>61958</v>
      </c>
    </row>
    <row r="2097" spans="1:4" x14ac:dyDescent="0.25">
      <c r="A2097" s="135">
        <v>45336</v>
      </c>
      <c r="B2097" s="150" t="s">
        <v>680</v>
      </c>
      <c r="C2097" s="162"/>
      <c r="D2097" s="166">
        <v>61582.01</v>
      </c>
    </row>
    <row r="2098" spans="1:4" x14ac:dyDescent="0.25">
      <c r="A2098" s="135">
        <v>45336</v>
      </c>
      <c r="B2098" s="150" t="s">
        <v>680</v>
      </c>
      <c r="C2098" s="162"/>
      <c r="D2098" s="166">
        <v>57269.000000000007</v>
      </c>
    </row>
    <row r="2099" spans="1:4" x14ac:dyDescent="0.25">
      <c r="A2099" s="135">
        <v>45336</v>
      </c>
      <c r="B2099" s="150" t="s">
        <v>680</v>
      </c>
      <c r="C2099" s="162"/>
      <c r="D2099" s="166">
        <v>68717</v>
      </c>
    </row>
    <row r="2100" spans="1:4" x14ac:dyDescent="0.25">
      <c r="A2100" s="135">
        <v>45336</v>
      </c>
      <c r="B2100" s="150" t="s">
        <v>680</v>
      </c>
      <c r="C2100" s="162"/>
      <c r="D2100" s="166">
        <v>51518.999999999993</v>
      </c>
    </row>
    <row r="2101" spans="1:4" x14ac:dyDescent="0.25">
      <c r="A2101" s="135">
        <v>45336</v>
      </c>
      <c r="B2101" s="150" t="s">
        <v>680</v>
      </c>
      <c r="C2101" s="162"/>
      <c r="D2101" s="166">
        <v>62557.99</v>
      </c>
    </row>
    <row r="2102" spans="1:4" x14ac:dyDescent="0.25">
      <c r="A2102" s="135">
        <v>45336</v>
      </c>
      <c r="B2102" s="150" t="s">
        <v>680</v>
      </c>
      <c r="C2102" s="162"/>
      <c r="D2102" s="166">
        <v>57169.009999999995</v>
      </c>
    </row>
    <row r="2103" spans="1:4" x14ac:dyDescent="0.25">
      <c r="A2103" s="135">
        <v>45338</v>
      </c>
      <c r="B2103" s="150" t="s">
        <v>680</v>
      </c>
      <c r="C2103" s="162"/>
      <c r="D2103" s="166">
        <v>70969.990000000005</v>
      </c>
    </row>
    <row r="2104" spans="1:4" x14ac:dyDescent="0.25">
      <c r="A2104" s="135">
        <v>45354</v>
      </c>
      <c r="B2104" s="150" t="s">
        <v>850</v>
      </c>
      <c r="C2104" s="162"/>
      <c r="D2104" s="166">
        <v>3248</v>
      </c>
    </row>
    <row r="2105" spans="1:4" x14ac:dyDescent="0.25">
      <c r="A2105" s="135">
        <v>45356</v>
      </c>
      <c r="B2105" s="150" t="s">
        <v>680</v>
      </c>
      <c r="C2105" s="162"/>
      <c r="D2105" s="166">
        <v>67589.990000000005</v>
      </c>
    </row>
    <row r="2106" spans="1:4" x14ac:dyDescent="0.25">
      <c r="A2106" s="135">
        <v>45358</v>
      </c>
      <c r="B2106" s="150" t="s">
        <v>680</v>
      </c>
      <c r="C2106" s="162"/>
      <c r="D2106" s="166">
        <v>42807.000000000007</v>
      </c>
    </row>
    <row r="2107" spans="1:4" x14ac:dyDescent="0.25">
      <c r="A2107" s="135">
        <v>45358</v>
      </c>
      <c r="B2107" s="150" t="s">
        <v>680</v>
      </c>
      <c r="C2107" s="162"/>
      <c r="D2107" s="166">
        <v>61460</v>
      </c>
    </row>
    <row r="2108" spans="1:4" x14ac:dyDescent="0.25">
      <c r="A2108" s="135">
        <v>45359</v>
      </c>
      <c r="B2108" s="150" t="s">
        <v>680</v>
      </c>
      <c r="C2108" s="162"/>
      <c r="D2108" s="166">
        <v>46764.999999999993</v>
      </c>
    </row>
    <row r="2109" spans="1:4" x14ac:dyDescent="0.25">
      <c r="A2109" s="135">
        <v>45363</v>
      </c>
      <c r="B2109" s="150" t="s">
        <v>680</v>
      </c>
      <c r="C2109" s="162"/>
      <c r="D2109" s="166">
        <v>62775.009999999995</v>
      </c>
    </row>
    <row r="2110" spans="1:4" x14ac:dyDescent="0.25">
      <c r="A2110" s="135">
        <v>45363</v>
      </c>
      <c r="B2110" s="150" t="s">
        <v>680</v>
      </c>
      <c r="C2110" s="162"/>
      <c r="D2110" s="166">
        <v>54072</v>
      </c>
    </row>
    <row r="2111" spans="1:4" x14ac:dyDescent="0.25">
      <c r="A2111" s="135">
        <v>45366</v>
      </c>
      <c r="B2111" s="150" t="s">
        <v>676</v>
      </c>
      <c r="C2111" s="162"/>
      <c r="D2111" s="166">
        <v>31360</v>
      </c>
    </row>
    <row r="2112" spans="1:4" x14ac:dyDescent="0.25">
      <c r="A2112" s="135">
        <v>45381</v>
      </c>
      <c r="B2112" s="150" t="s">
        <v>680</v>
      </c>
      <c r="C2112" s="162"/>
      <c r="D2112" s="166">
        <v>68717</v>
      </c>
    </row>
    <row r="2113" spans="1:4" x14ac:dyDescent="0.25">
      <c r="A2113" s="135">
        <v>45381</v>
      </c>
      <c r="B2113" s="150" t="s">
        <v>680</v>
      </c>
      <c r="C2113" s="162"/>
      <c r="D2113" s="166">
        <v>30040.010000000002</v>
      </c>
    </row>
    <row r="2114" spans="1:4" x14ac:dyDescent="0.25">
      <c r="A2114" s="135">
        <v>45381</v>
      </c>
      <c r="B2114" s="150" t="s">
        <v>680</v>
      </c>
      <c r="C2114" s="162"/>
      <c r="D2114" s="166">
        <v>60080</v>
      </c>
    </row>
    <row r="2115" spans="1:4" x14ac:dyDescent="0.25">
      <c r="A2115" s="135">
        <v>45381</v>
      </c>
      <c r="B2115" s="150" t="s">
        <v>680</v>
      </c>
      <c r="C2115" s="162"/>
      <c r="D2115" s="166">
        <v>60830.990000000005</v>
      </c>
    </row>
    <row r="2116" spans="1:4" x14ac:dyDescent="0.25">
      <c r="A2116" s="135">
        <v>45381</v>
      </c>
      <c r="B2116" s="150" t="s">
        <v>680</v>
      </c>
      <c r="C2116" s="162"/>
      <c r="D2116" s="166">
        <v>62787.99</v>
      </c>
    </row>
    <row r="2117" spans="1:4" x14ac:dyDescent="0.25">
      <c r="A2117" s="133">
        <v>45292</v>
      </c>
      <c r="B2117" s="134" t="s">
        <v>57</v>
      </c>
      <c r="C2117" s="162"/>
      <c r="D2117" s="166">
        <v>14927</v>
      </c>
    </row>
    <row r="2118" spans="1:4" x14ac:dyDescent="0.25">
      <c r="A2118" s="135">
        <v>45292</v>
      </c>
      <c r="B2118" s="136" t="s">
        <v>698</v>
      </c>
      <c r="C2118" s="162"/>
      <c r="D2118" s="166">
        <v>97682.760000000009</v>
      </c>
    </row>
    <row r="2119" spans="1:4" x14ac:dyDescent="0.25">
      <c r="A2119" s="135">
        <v>45294</v>
      </c>
      <c r="B2119" s="136" t="s">
        <v>680</v>
      </c>
      <c r="C2119" s="162"/>
      <c r="D2119" s="166">
        <v>6075.0100000000011</v>
      </c>
    </row>
    <row r="2120" spans="1:4" x14ac:dyDescent="0.25">
      <c r="A2120" s="135">
        <v>45294</v>
      </c>
      <c r="B2120" s="136" t="s">
        <v>680</v>
      </c>
      <c r="C2120" s="162"/>
      <c r="D2120" s="166">
        <v>20249.990000000002</v>
      </c>
    </row>
    <row r="2121" spans="1:4" x14ac:dyDescent="0.25">
      <c r="A2121" s="135">
        <v>45294</v>
      </c>
      <c r="B2121" s="136" t="s">
        <v>684</v>
      </c>
      <c r="C2121" s="162"/>
      <c r="D2121" s="166">
        <v>1713896.9</v>
      </c>
    </row>
    <row r="2122" spans="1:4" x14ac:dyDescent="0.25">
      <c r="A2122" s="135">
        <v>45295</v>
      </c>
      <c r="B2122" s="136" t="s">
        <v>3</v>
      </c>
      <c r="C2122" s="162"/>
      <c r="D2122" s="166">
        <v>14248.5</v>
      </c>
    </row>
    <row r="2123" spans="1:4" x14ac:dyDescent="0.25">
      <c r="A2123" s="135">
        <v>45295</v>
      </c>
      <c r="B2123" s="136" t="s">
        <v>56</v>
      </c>
      <c r="C2123" s="162"/>
      <c r="D2123" s="166">
        <v>836.79000000000008</v>
      </c>
    </row>
    <row r="2124" spans="1:4" x14ac:dyDescent="0.25">
      <c r="A2124" s="135">
        <v>45296</v>
      </c>
      <c r="B2124" s="136" t="s">
        <v>698</v>
      </c>
      <c r="C2124" s="162"/>
      <c r="D2124" s="166">
        <v>96243.760000000009</v>
      </c>
    </row>
    <row r="2125" spans="1:4" x14ac:dyDescent="0.25">
      <c r="A2125" s="135">
        <v>45297</v>
      </c>
      <c r="B2125" s="136" t="s">
        <v>56</v>
      </c>
      <c r="C2125" s="162"/>
      <c r="D2125" s="166">
        <v>611.24</v>
      </c>
    </row>
    <row r="2126" spans="1:4" x14ac:dyDescent="0.25">
      <c r="A2126" s="135">
        <v>45299</v>
      </c>
      <c r="B2126" s="136" t="s">
        <v>56</v>
      </c>
      <c r="C2126" s="162"/>
      <c r="D2126" s="166">
        <v>2017.8000000000002</v>
      </c>
    </row>
    <row r="2127" spans="1:4" x14ac:dyDescent="0.25">
      <c r="A2127" s="135">
        <v>45300</v>
      </c>
      <c r="B2127" s="136" t="s">
        <v>698</v>
      </c>
      <c r="C2127" s="162"/>
      <c r="D2127" s="166">
        <v>389434.58</v>
      </c>
    </row>
    <row r="2128" spans="1:4" x14ac:dyDescent="0.25">
      <c r="A2128" s="135">
        <v>45300</v>
      </c>
      <c r="B2128" s="136" t="s">
        <v>697</v>
      </c>
      <c r="C2128" s="162"/>
      <c r="D2128" s="166">
        <v>133458</v>
      </c>
    </row>
    <row r="2129" spans="1:4" x14ac:dyDescent="0.25">
      <c r="A2129" s="135">
        <v>45300</v>
      </c>
      <c r="B2129" s="136" t="s">
        <v>697</v>
      </c>
      <c r="C2129" s="162"/>
      <c r="D2129" s="166">
        <v>74468.62</v>
      </c>
    </row>
    <row r="2130" spans="1:4" x14ac:dyDescent="0.25">
      <c r="A2130" s="135">
        <v>45300</v>
      </c>
      <c r="B2130" s="136" t="s">
        <v>680</v>
      </c>
      <c r="C2130" s="162"/>
      <c r="D2130" s="166">
        <v>20250.000000000004</v>
      </c>
    </row>
    <row r="2131" spans="1:4" x14ac:dyDescent="0.25">
      <c r="A2131" s="135">
        <v>45301</v>
      </c>
      <c r="B2131" s="136" t="s">
        <v>697</v>
      </c>
      <c r="C2131" s="162"/>
      <c r="D2131" s="166">
        <v>207000.32000000001</v>
      </c>
    </row>
    <row r="2132" spans="1:4" x14ac:dyDescent="0.25">
      <c r="A2132" s="135">
        <v>45301</v>
      </c>
      <c r="B2132" s="136" t="s">
        <v>3</v>
      </c>
      <c r="C2132" s="162"/>
      <c r="D2132" s="166">
        <v>8283.6</v>
      </c>
    </row>
    <row r="2133" spans="1:4" x14ac:dyDescent="0.25">
      <c r="A2133" s="135">
        <v>45302</v>
      </c>
      <c r="B2133" s="136" t="s">
        <v>698</v>
      </c>
      <c r="C2133" s="162"/>
      <c r="D2133" s="166">
        <v>97184.799999999988</v>
      </c>
    </row>
    <row r="2134" spans="1:4" x14ac:dyDescent="0.25">
      <c r="A2134" s="135">
        <v>45302</v>
      </c>
      <c r="B2134" s="136" t="s">
        <v>684</v>
      </c>
      <c r="C2134" s="162"/>
      <c r="D2134" s="166">
        <v>1735090.88</v>
      </c>
    </row>
    <row r="2135" spans="1:4" x14ac:dyDescent="0.25">
      <c r="A2135" s="135">
        <v>45302</v>
      </c>
      <c r="B2135" s="136" t="s">
        <v>680</v>
      </c>
      <c r="C2135" s="162"/>
      <c r="D2135" s="166">
        <v>20250.000000000004</v>
      </c>
    </row>
    <row r="2136" spans="1:4" x14ac:dyDescent="0.25">
      <c r="A2136" s="135">
        <v>45303</v>
      </c>
      <c r="B2136" s="136" t="s">
        <v>692</v>
      </c>
      <c r="C2136" s="162"/>
      <c r="D2136" s="166">
        <v>95875</v>
      </c>
    </row>
    <row r="2137" spans="1:4" x14ac:dyDescent="0.25">
      <c r="A2137" s="135">
        <v>45304</v>
      </c>
      <c r="B2137" s="136" t="s">
        <v>698</v>
      </c>
      <c r="C2137" s="162"/>
      <c r="D2137" s="166">
        <v>319453.42000000004</v>
      </c>
    </row>
    <row r="2138" spans="1:4" x14ac:dyDescent="0.25">
      <c r="A2138" s="135">
        <v>45307</v>
      </c>
      <c r="B2138" s="136" t="s">
        <v>932</v>
      </c>
      <c r="C2138" s="162"/>
      <c r="D2138" s="166">
        <v>1399999.2000000002</v>
      </c>
    </row>
    <row r="2139" spans="1:4" x14ac:dyDescent="0.25">
      <c r="A2139" s="135">
        <v>45310</v>
      </c>
      <c r="B2139" s="136" t="s">
        <v>695</v>
      </c>
      <c r="C2139" s="162"/>
      <c r="D2139" s="166">
        <v>27030.260000000002</v>
      </c>
    </row>
    <row r="2140" spans="1:4" x14ac:dyDescent="0.25">
      <c r="A2140" s="135">
        <v>45310</v>
      </c>
      <c r="B2140" s="136" t="s">
        <v>695</v>
      </c>
      <c r="C2140" s="162"/>
      <c r="D2140" s="166">
        <v>21624.199999999997</v>
      </c>
    </row>
    <row r="2141" spans="1:4" x14ac:dyDescent="0.25">
      <c r="A2141" s="135">
        <v>45310</v>
      </c>
      <c r="B2141" s="136" t="s">
        <v>695</v>
      </c>
      <c r="C2141" s="162"/>
      <c r="D2141" s="166">
        <v>453839.80000000005</v>
      </c>
    </row>
    <row r="2142" spans="1:4" x14ac:dyDescent="0.25">
      <c r="A2142" s="135">
        <v>45311</v>
      </c>
      <c r="B2142" s="136" t="s">
        <v>684</v>
      </c>
      <c r="C2142" s="162"/>
      <c r="D2142" s="166">
        <v>1734430.08</v>
      </c>
    </row>
    <row r="2143" spans="1:4" x14ac:dyDescent="0.25">
      <c r="A2143" s="135">
        <v>45314</v>
      </c>
      <c r="B2143" s="136" t="s">
        <v>7</v>
      </c>
      <c r="C2143" s="162"/>
      <c r="D2143" s="166">
        <v>8796.9</v>
      </c>
    </row>
    <row r="2144" spans="1:4" x14ac:dyDescent="0.25">
      <c r="A2144" s="135">
        <v>45315</v>
      </c>
      <c r="B2144" s="136" t="s">
        <v>7</v>
      </c>
      <c r="C2144" s="162"/>
      <c r="D2144" s="166">
        <v>8796.9</v>
      </c>
    </row>
    <row r="2145" spans="1:4" x14ac:dyDescent="0.25">
      <c r="A2145" s="135">
        <v>45315</v>
      </c>
      <c r="B2145" s="136" t="s">
        <v>56</v>
      </c>
      <c r="C2145" s="162"/>
      <c r="D2145" s="166">
        <v>6490</v>
      </c>
    </row>
    <row r="2146" spans="1:4" x14ac:dyDescent="0.25">
      <c r="A2146" s="135">
        <v>45315</v>
      </c>
      <c r="B2146" s="136" t="s">
        <v>58</v>
      </c>
      <c r="C2146" s="162"/>
      <c r="D2146" s="166">
        <v>14573</v>
      </c>
    </row>
    <row r="2147" spans="1:4" x14ac:dyDescent="0.25">
      <c r="A2147" s="135">
        <v>45319</v>
      </c>
      <c r="B2147" s="136" t="s">
        <v>684</v>
      </c>
      <c r="C2147" s="162"/>
      <c r="D2147" s="166">
        <v>1675008.8199999998</v>
      </c>
    </row>
    <row r="2148" spans="1:4" x14ac:dyDescent="0.25">
      <c r="A2148" s="135">
        <v>45320</v>
      </c>
      <c r="B2148" s="136" t="s">
        <v>933</v>
      </c>
      <c r="C2148" s="162"/>
      <c r="D2148" s="166">
        <v>124254</v>
      </c>
    </row>
    <row r="2149" spans="1:4" x14ac:dyDescent="0.25">
      <c r="A2149" s="135">
        <v>45320</v>
      </c>
      <c r="B2149" s="136" t="s">
        <v>56</v>
      </c>
      <c r="C2149" s="162"/>
      <c r="D2149" s="166">
        <v>3056.2</v>
      </c>
    </row>
    <row r="2150" spans="1:4" x14ac:dyDescent="0.25">
      <c r="A2150" s="135">
        <v>45323</v>
      </c>
      <c r="B2150" s="136" t="s">
        <v>934</v>
      </c>
      <c r="C2150" s="162"/>
      <c r="D2150" s="166">
        <v>7670</v>
      </c>
    </row>
    <row r="2151" spans="1:4" x14ac:dyDescent="0.25">
      <c r="A2151" s="135">
        <v>45324</v>
      </c>
      <c r="B2151" s="136" t="s">
        <v>696</v>
      </c>
      <c r="C2151" s="162"/>
      <c r="D2151" s="166">
        <v>43660</v>
      </c>
    </row>
    <row r="2152" spans="1:4" x14ac:dyDescent="0.25">
      <c r="A2152" s="135">
        <v>45325</v>
      </c>
      <c r="B2152" s="136" t="s">
        <v>57</v>
      </c>
      <c r="C2152" s="162"/>
      <c r="D2152" s="166">
        <v>14750</v>
      </c>
    </row>
    <row r="2153" spans="1:4" x14ac:dyDescent="0.25">
      <c r="A2153" s="135">
        <v>45325</v>
      </c>
      <c r="B2153" s="136" t="s">
        <v>56</v>
      </c>
      <c r="C2153" s="162"/>
      <c r="D2153" s="166">
        <v>974.97</v>
      </c>
    </row>
    <row r="2154" spans="1:4" x14ac:dyDescent="0.25">
      <c r="A2154" s="135">
        <v>45326</v>
      </c>
      <c r="B2154" s="136" t="s">
        <v>935</v>
      </c>
      <c r="C2154" s="162"/>
      <c r="D2154" s="166">
        <v>290868.12</v>
      </c>
    </row>
    <row r="2155" spans="1:4" x14ac:dyDescent="0.25">
      <c r="A2155" s="135">
        <v>45326</v>
      </c>
      <c r="B2155" s="136" t="s">
        <v>935</v>
      </c>
      <c r="C2155" s="162"/>
      <c r="D2155" s="166">
        <v>196726.3</v>
      </c>
    </row>
    <row r="2156" spans="1:4" x14ac:dyDescent="0.25">
      <c r="A2156" s="135">
        <v>45327</v>
      </c>
      <c r="B2156" s="136" t="s">
        <v>680</v>
      </c>
      <c r="C2156" s="162"/>
      <c r="D2156" s="166">
        <v>16200</v>
      </c>
    </row>
    <row r="2157" spans="1:4" x14ac:dyDescent="0.25">
      <c r="A2157" s="135">
        <v>45331</v>
      </c>
      <c r="B2157" s="136" t="s">
        <v>58</v>
      </c>
      <c r="C2157" s="162"/>
      <c r="D2157" s="166">
        <v>14573</v>
      </c>
    </row>
    <row r="2158" spans="1:4" x14ac:dyDescent="0.25">
      <c r="A2158" s="135">
        <v>45331</v>
      </c>
      <c r="B2158" s="136" t="s">
        <v>696</v>
      </c>
      <c r="C2158" s="162"/>
      <c r="D2158" s="166">
        <v>43660</v>
      </c>
    </row>
    <row r="2159" spans="1:4" x14ac:dyDescent="0.25">
      <c r="A2159" s="135">
        <v>45331</v>
      </c>
      <c r="B2159" s="136" t="s">
        <v>7</v>
      </c>
      <c r="C2159" s="162"/>
      <c r="D2159" s="166">
        <v>44108.399999999994</v>
      </c>
    </row>
    <row r="2160" spans="1:4" x14ac:dyDescent="0.25">
      <c r="A2160" s="135">
        <v>45331</v>
      </c>
      <c r="B2160" s="136" t="s">
        <v>935</v>
      </c>
      <c r="C2160" s="162"/>
      <c r="D2160" s="166">
        <v>158405.97</v>
      </c>
    </row>
    <row r="2161" spans="1:4" x14ac:dyDescent="0.25">
      <c r="A2161" s="135">
        <v>45332</v>
      </c>
      <c r="B2161" s="136" t="s">
        <v>691</v>
      </c>
      <c r="C2161" s="162"/>
      <c r="D2161" s="166">
        <v>499999.74</v>
      </c>
    </row>
    <row r="2162" spans="1:4" x14ac:dyDescent="0.25">
      <c r="A2162" s="135">
        <v>45334</v>
      </c>
      <c r="B2162" s="136" t="s">
        <v>58</v>
      </c>
      <c r="C2162" s="162"/>
      <c r="D2162" s="166">
        <v>14573</v>
      </c>
    </row>
    <row r="2163" spans="1:4" x14ac:dyDescent="0.25">
      <c r="A2163" s="135">
        <v>45335</v>
      </c>
      <c r="B2163" s="136" t="s">
        <v>684</v>
      </c>
      <c r="C2163" s="162"/>
      <c r="D2163" s="166">
        <v>1719139.6400000001</v>
      </c>
    </row>
    <row r="2164" spans="1:4" x14ac:dyDescent="0.25">
      <c r="A2164" s="135">
        <v>45335</v>
      </c>
      <c r="B2164" s="136" t="s">
        <v>58</v>
      </c>
      <c r="C2164" s="162"/>
      <c r="D2164" s="166">
        <v>28320</v>
      </c>
    </row>
    <row r="2165" spans="1:4" x14ac:dyDescent="0.25">
      <c r="A2165" s="135">
        <v>45335</v>
      </c>
      <c r="B2165" s="136" t="s">
        <v>850</v>
      </c>
      <c r="C2165" s="162"/>
      <c r="D2165" s="166">
        <v>102515.35999999999</v>
      </c>
    </row>
    <row r="2166" spans="1:4" x14ac:dyDescent="0.25">
      <c r="A2166" s="135">
        <v>45336</v>
      </c>
      <c r="B2166" s="136" t="s">
        <v>680</v>
      </c>
      <c r="C2166" s="162"/>
      <c r="D2166" s="166">
        <v>16199.98</v>
      </c>
    </row>
    <row r="2167" spans="1:4" x14ac:dyDescent="0.25">
      <c r="A2167" s="135">
        <v>45336</v>
      </c>
      <c r="B2167" s="136" t="s">
        <v>680</v>
      </c>
      <c r="C2167" s="162"/>
      <c r="D2167" s="166">
        <v>10125</v>
      </c>
    </row>
    <row r="2168" spans="1:4" x14ac:dyDescent="0.25">
      <c r="A2168" s="135">
        <v>45336</v>
      </c>
      <c r="B2168" s="136" t="s">
        <v>680</v>
      </c>
      <c r="C2168" s="162"/>
      <c r="D2168" s="166">
        <v>10125.01</v>
      </c>
    </row>
    <row r="2169" spans="1:4" x14ac:dyDescent="0.25">
      <c r="A2169" s="135">
        <v>45336</v>
      </c>
      <c r="B2169" s="136" t="s">
        <v>58</v>
      </c>
      <c r="C2169" s="162"/>
      <c r="D2169" s="166">
        <v>14573</v>
      </c>
    </row>
    <row r="2170" spans="1:4" x14ac:dyDescent="0.25">
      <c r="A2170" s="135">
        <v>45336</v>
      </c>
      <c r="B2170" s="136" t="s">
        <v>7</v>
      </c>
      <c r="C2170" s="162"/>
      <c r="D2170" s="166">
        <v>26479.199999999997</v>
      </c>
    </row>
    <row r="2171" spans="1:4" x14ac:dyDescent="0.25">
      <c r="A2171" s="135">
        <v>45336</v>
      </c>
      <c r="B2171" s="136" t="s">
        <v>3</v>
      </c>
      <c r="C2171" s="162"/>
      <c r="D2171" s="166">
        <v>58102.020000000004</v>
      </c>
    </row>
    <row r="2172" spans="1:4" x14ac:dyDescent="0.25">
      <c r="A2172" s="135">
        <v>45336</v>
      </c>
      <c r="B2172" s="136" t="s">
        <v>680</v>
      </c>
      <c r="C2172" s="162"/>
      <c r="D2172" s="166">
        <v>12149.990000000002</v>
      </c>
    </row>
    <row r="2173" spans="1:4" x14ac:dyDescent="0.25">
      <c r="A2173" s="135">
        <v>45341</v>
      </c>
      <c r="B2173" s="136" t="s">
        <v>58</v>
      </c>
      <c r="C2173" s="162"/>
      <c r="D2173" s="166">
        <v>28320</v>
      </c>
    </row>
    <row r="2174" spans="1:4" x14ac:dyDescent="0.25">
      <c r="A2174" s="135">
        <v>45343</v>
      </c>
      <c r="B2174" s="136" t="s">
        <v>697</v>
      </c>
      <c r="C2174" s="162"/>
      <c r="D2174" s="166">
        <v>274399.56</v>
      </c>
    </row>
    <row r="2175" spans="1:4" x14ac:dyDescent="0.25">
      <c r="A2175" s="135">
        <v>45344</v>
      </c>
      <c r="B2175" s="136" t="s">
        <v>684</v>
      </c>
      <c r="C2175" s="162"/>
      <c r="D2175" s="166">
        <v>1852441.88</v>
      </c>
    </row>
    <row r="2176" spans="1:4" x14ac:dyDescent="0.25">
      <c r="A2176" s="135">
        <v>45348</v>
      </c>
      <c r="B2176" s="136" t="s">
        <v>684</v>
      </c>
      <c r="C2176" s="162"/>
      <c r="D2176" s="166">
        <v>1740523.6</v>
      </c>
    </row>
    <row r="2177" spans="1:4" x14ac:dyDescent="0.25">
      <c r="A2177" s="135">
        <v>45350</v>
      </c>
      <c r="B2177" s="136" t="s">
        <v>936</v>
      </c>
      <c r="C2177" s="162"/>
      <c r="D2177" s="166">
        <v>216837.86000000002</v>
      </c>
    </row>
    <row r="2178" spans="1:4" x14ac:dyDescent="0.25">
      <c r="A2178" s="135">
        <v>45350</v>
      </c>
      <c r="B2178" s="136" t="s">
        <v>936</v>
      </c>
      <c r="C2178" s="162"/>
      <c r="D2178" s="166">
        <v>216837.86000000002</v>
      </c>
    </row>
    <row r="2179" spans="1:4" x14ac:dyDescent="0.25">
      <c r="A2179" s="135">
        <v>45353</v>
      </c>
      <c r="B2179" s="136" t="s">
        <v>57</v>
      </c>
      <c r="C2179" s="162"/>
      <c r="D2179" s="166">
        <v>14160</v>
      </c>
    </row>
    <row r="2180" spans="1:4" x14ac:dyDescent="0.25">
      <c r="A2180" s="135">
        <v>45354</v>
      </c>
      <c r="B2180" s="136" t="s">
        <v>850</v>
      </c>
      <c r="C2180" s="162"/>
      <c r="D2180" s="166">
        <v>2200</v>
      </c>
    </row>
    <row r="2181" spans="1:4" x14ac:dyDescent="0.25">
      <c r="A2181" s="135">
        <v>45356</v>
      </c>
      <c r="B2181" s="136" t="s">
        <v>684</v>
      </c>
      <c r="C2181" s="162"/>
      <c r="D2181" s="166">
        <v>1702342.3399999999</v>
      </c>
    </row>
    <row r="2182" spans="1:4" x14ac:dyDescent="0.25">
      <c r="A2182" s="135">
        <v>45357</v>
      </c>
      <c r="B2182" s="136" t="s">
        <v>697</v>
      </c>
      <c r="C2182" s="162"/>
      <c r="D2182" s="166">
        <v>22136.800000000003</v>
      </c>
    </row>
    <row r="2183" spans="1:4" x14ac:dyDescent="0.25">
      <c r="A2183" s="135">
        <v>45357</v>
      </c>
      <c r="B2183" s="136" t="s">
        <v>695</v>
      </c>
      <c r="C2183" s="162"/>
      <c r="D2183" s="166">
        <v>650998.91999999993</v>
      </c>
    </row>
    <row r="2184" spans="1:4" x14ac:dyDescent="0.25">
      <c r="A2184" s="135">
        <v>45358</v>
      </c>
      <c r="B2184" s="136" t="s">
        <v>680</v>
      </c>
      <c r="C2184" s="162"/>
      <c r="D2184" s="166">
        <v>20250.000000000004</v>
      </c>
    </row>
    <row r="2185" spans="1:4" x14ac:dyDescent="0.25">
      <c r="A2185" s="135">
        <v>45359</v>
      </c>
      <c r="B2185" s="136" t="s">
        <v>680</v>
      </c>
      <c r="C2185" s="162"/>
      <c r="D2185" s="166">
        <v>20250.000000000004</v>
      </c>
    </row>
    <row r="2186" spans="1:4" x14ac:dyDescent="0.25">
      <c r="A2186" s="135">
        <v>45359</v>
      </c>
      <c r="B2186" s="136" t="s">
        <v>695</v>
      </c>
      <c r="C2186" s="162"/>
      <c r="D2186" s="166">
        <v>1030748.3</v>
      </c>
    </row>
    <row r="2187" spans="1:4" x14ac:dyDescent="0.25">
      <c r="A2187" s="135">
        <v>45363</v>
      </c>
      <c r="B2187" s="136" t="s">
        <v>933</v>
      </c>
      <c r="C2187" s="162"/>
      <c r="D2187" s="166">
        <v>299999.66000000003</v>
      </c>
    </row>
    <row r="2188" spans="1:4" x14ac:dyDescent="0.25">
      <c r="A2188" s="135">
        <v>45363</v>
      </c>
      <c r="B2188" s="136" t="s">
        <v>680</v>
      </c>
      <c r="C2188" s="162"/>
      <c r="D2188" s="166">
        <v>16200</v>
      </c>
    </row>
    <row r="2189" spans="1:4" x14ac:dyDescent="0.25">
      <c r="A2189" s="135">
        <v>45363</v>
      </c>
      <c r="B2189" s="136" t="s">
        <v>845</v>
      </c>
      <c r="C2189" s="162"/>
      <c r="D2189" s="166">
        <v>15312.86</v>
      </c>
    </row>
    <row r="2190" spans="1:4" x14ac:dyDescent="0.25">
      <c r="A2190" s="135">
        <v>45363</v>
      </c>
      <c r="B2190" s="136" t="s">
        <v>697</v>
      </c>
      <c r="C2190" s="162"/>
      <c r="D2190" s="166">
        <v>177082.59999999998</v>
      </c>
    </row>
    <row r="2191" spans="1:4" x14ac:dyDescent="0.25">
      <c r="A2191" s="135">
        <v>45363</v>
      </c>
      <c r="B2191" s="136" t="s">
        <v>49</v>
      </c>
      <c r="C2191" s="162"/>
      <c r="D2191" s="166">
        <v>2756.4799999999996</v>
      </c>
    </row>
    <row r="2192" spans="1:4" x14ac:dyDescent="0.25">
      <c r="A2192" s="135">
        <v>45363</v>
      </c>
      <c r="B2192" s="136" t="s">
        <v>694</v>
      </c>
      <c r="C2192" s="162"/>
      <c r="D2192" s="166">
        <v>137080.12</v>
      </c>
    </row>
    <row r="2193" spans="1:4" x14ac:dyDescent="0.25">
      <c r="A2193" s="135">
        <v>45363</v>
      </c>
      <c r="B2193" s="136" t="s">
        <v>934</v>
      </c>
      <c r="C2193" s="162"/>
      <c r="D2193" s="166">
        <v>15340</v>
      </c>
    </row>
    <row r="2194" spans="1:4" x14ac:dyDescent="0.25">
      <c r="A2194" s="135">
        <v>45364</v>
      </c>
      <c r="B2194" s="136" t="s">
        <v>933</v>
      </c>
      <c r="C2194" s="162"/>
      <c r="D2194" s="166">
        <v>281386.33999999997</v>
      </c>
    </row>
    <row r="2195" spans="1:4" x14ac:dyDescent="0.25">
      <c r="A2195" s="135">
        <v>45365</v>
      </c>
      <c r="B2195" s="136" t="s">
        <v>697</v>
      </c>
      <c r="C2195" s="162"/>
      <c r="D2195" s="166">
        <v>2449.6800000000003</v>
      </c>
    </row>
    <row r="2196" spans="1:4" x14ac:dyDescent="0.25">
      <c r="A2196" s="135">
        <v>45366</v>
      </c>
      <c r="B2196" s="136" t="s">
        <v>52</v>
      </c>
      <c r="C2196" s="162"/>
      <c r="D2196" s="166">
        <v>17999.64</v>
      </c>
    </row>
    <row r="2197" spans="1:4" x14ac:dyDescent="0.25">
      <c r="A2197" s="135">
        <v>45369</v>
      </c>
      <c r="B2197" s="136" t="s">
        <v>684</v>
      </c>
      <c r="C2197" s="162"/>
      <c r="D2197" s="166">
        <v>1749292.1800000002</v>
      </c>
    </row>
    <row r="2198" spans="1:4" x14ac:dyDescent="0.25">
      <c r="A2198" s="135">
        <v>45369</v>
      </c>
      <c r="B2198" s="136" t="s">
        <v>684</v>
      </c>
      <c r="C2198" s="162"/>
      <c r="D2198" s="166">
        <v>1893466.94</v>
      </c>
    </row>
    <row r="2199" spans="1:4" x14ac:dyDescent="0.25">
      <c r="A2199" s="135">
        <v>45369</v>
      </c>
      <c r="B2199" s="136" t="s">
        <v>698</v>
      </c>
      <c r="C2199" s="162"/>
      <c r="D2199" s="166">
        <v>90258.68</v>
      </c>
    </row>
    <row r="2200" spans="1:4" x14ac:dyDescent="0.25">
      <c r="A2200" s="135">
        <v>45370</v>
      </c>
      <c r="B2200" s="136" t="s">
        <v>7</v>
      </c>
      <c r="C2200" s="162"/>
      <c r="D2200" s="166">
        <v>8796.9</v>
      </c>
    </row>
    <row r="2201" spans="1:4" x14ac:dyDescent="0.25">
      <c r="A2201" s="135">
        <v>45371</v>
      </c>
      <c r="B2201" s="136" t="s">
        <v>698</v>
      </c>
      <c r="C2201" s="162"/>
      <c r="D2201" s="166">
        <v>95240.760000000009</v>
      </c>
    </row>
    <row r="2202" spans="1:4" x14ac:dyDescent="0.25">
      <c r="A2202" s="135">
        <v>45371</v>
      </c>
      <c r="B2202" s="136" t="s">
        <v>937</v>
      </c>
      <c r="C2202" s="162"/>
      <c r="D2202" s="166">
        <v>316901.64</v>
      </c>
    </row>
    <row r="2203" spans="1:4" x14ac:dyDescent="0.25">
      <c r="A2203" s="135">
        <v>45373</v>
      </c>
      <c r="B2203" s="136" t="s">
        <v>698</v>
      </c>
      <c r="C2203" s="162"/>
      <c r="D2203" s="166">
        <v>98825</v>
      </c>
    </row>
    <row r="2204" spans="1:4" x14ac:dyDescent="0.25">
      <c r="A2204" s="135">
        <v>45373</v>
      </c>
      <c r="B2204" s="136" t="s">
        <v>937</v>
      </c>
      <c r="C2204" s="162"/>
      <c r="D2204" s="166">
        <v>285860.86</v>
      </c>
    </row>
    <row r="2205" spans="1:4" x14ac:dyDescent="0.25">
      <c r="A2205" s="135">
        <v>45377</v>
      </c>
      <c r="B2205" s="136" t="s">
        <v>698</v>
      </c>
      <c r="C2205" s="162"/>
      <c r="D2205" s="166">
        <v>416171.83999999997</v>
      </c>
    </row>
    <row r="2206" spans="1:4" x14ac:dyDescent="0.25">
      <c r="A2206" s="135">
        <v>45378</v>
      </c>
      <c r="B2206" s="136" t="s">
        <v>695</v>
      </c>
      <c r="C2206" s="162"/>
      <c r="D2206" s="166">
        <v>4657.0199999999995</v>
      </c>
    </row>
    <row r="2207" spans="1:4" x14ac:dyDescent="0.25">
      <c r="A2207" s="135">
        <v>45381</v>
      </c>
      <c r="B2207" s="136" t="s">
        <v>938</v>
      </c>
      <c r="C2207" s="162"/>
      <c r="D2207" s="166">
        <v>251100.71</v>
      </c>
    </row>
    <row r="2208" spans="1:4" x14ac:dyDescent="0.25">
      <c r="A2208" s="135">
        <v>45381</v>
      </c>
      <c r="B2208" s="136" t="s">
        <v>938</v>
      </c>
      <c r="C2208" s="162"/>
      <c r="D2208" s="166">
        <v>11160.03</v>
      </c>
    </row>
    <row r="2209" spans="1:4" x14ac:dyDescent="0.25">
      <c r="A2209" s="135">
        <v>45381</v>
      </c>
      <c r="B2209" s="136" t="s">
        <v>938</v>
      </c>
      <c r="C2209" s="162"/>
      <c r="D2209" s="166">
        <v>251100.71</v>
      </c>
    </row>
    <row r="2210" spans="1:4" x14ac:dyDescent="0.25">
      <c r="A2210" s="135">
        <v>45381</v>
      </c>
      <c r="B2210" s="136" t="s">
        <v>938</v>
      </c>
      <c r="C2210" s="162"/>
      <c r="D2210" s="166">
        <v>251100.71</v>
      </c>
    </row>
    <row r="2211" spans="1:4" x14ac:dyDescent="0.25">
      <c r="A2211" s="135">
        <v>45381</v>
      </c>
      <c r="B2211" s="136" t="s">
        <v>938</v>
      </c>
      <c r="C2211" s="162"/>
      <c r="D2211" s="166">
        <v>55032.84</v>
      </c>
    </row>
    <row r="2212" spans="1:4" x14ac:dyDescent="0.25">
      <c r="A2212" s="135">
        <v>45381</v>
      </c>
      <c r="B2212" s="136" t="s">
        <v>937</v>
      </c>
      <c r="C2212" s="162"/>
      <c r="D2212" s="166">
        <v>308056.78999999998</v>
      </c>
    </row>
    <row r="2213" spans="1:4" x14ac:dyDescent="0.25">
      <c r="A2213" s="135">
        <v>45381</v>
      </c>
      <c r="B2213" s="136" t="s">
        <v>937</v>
      </c>
      <c r="C2213" s="162"/>
      <c r="D2213" s="166">
        <v>104377.21</v>
      </c>
    </row>
    <row r="2214" spans="1:4" x14ac:dyDescent="0.25">
      <c r="A2214" s="135">
        <v>45381</v>
      </c>
      <c r="B2214" s="136" t="s">
        <v>684</v>
      </c>
      <c r="C2214" s="162"/>
      <c r="D2214" s="166">
        <v>1734105.58</v>
      </c>
    </row>
    <row r="2215" spans="1:4" x14ac:dyDescent="0.25">
      <c r="A2215" s="135">
        <v>45381</v>
      </c>
      <c r="B2215" s="136" t="s">
        <v>58</v>
      </c>
      <c r="C2215" s="162"/>
      <c r="D2215" s="166">
        <v>28320</v>
      </c>
    </row>
    <row r="2216" spans="1:4" x14ac:dyDescent="0.25">
      <c r="A2216" s="135">
        <v>45381</v>
      </c>
      <c r="B2216" s="136" t="s">
        <v>937</v>
      </c>
      <c r="C2216" s="162"/>
      <c r="D2216" s="166">
        <v>339171.88999999996</v>
      </c>
    </row>
    <row r="2217" spans="1:4" x14ac:dyDescent="0.25">
      <c r="A2217" s="135">
        <v>45382</v>
      </c>
      <c r="B2217" s="136" t="s">
        <v>939</v>
      </c>
      <c r="C2217" s="162"/>
      <c r="D2217" s="166">
        <v>8300.119999999999</v>
      </c>
    </row>
    <row r="2218" spans="1:4" x14ac:dyDescent="0.25">
      <c r="A2218" s="135">
        <v>45382</v>
      </c>
      <c r="B2218" s="136" t="s">
        <v>939</v>
      </c>
      <c r="C2218" s="162"/>
      <c r="D2218" s="166">
        <v>8300.119999999999</v>
      </c>
    </row>
    <row r="2219" spans="1:4" x14ac:dyDescent="0.25">
      <c r="A2219" s="133">
        <v>45293</v>
      </c>
      <c r="B2219" s="134" t="s">
        <v>107</v>
      </c>
      <c r="C2219" s="162"/>
      <c r="D2219" s="166">
        <v>103680</v>
      </c>
    </row>
    <row r="2220" spans="1:4" x14ac:dyDescent="0.25">
      <c r="A2220" s="135">
        <v>45298</v>
      </c>
      <c r="B2220" s="136" t="s">
        <v>107</v>
      </c>
      <c r="C2220" s="162"/>
      <c r="D2220" s="166">
        <v>183680</v>
      </c>
    </row>
    <row r="2221" spans="1:4" x14ac:dyDescent="0.25">
      <c r="A2221" s="135">
        <v>45298</v>
      </c>
      <c r="B2221" s="136" t="s">
        <v>107</v>
      </c>
      <c r="C2221" s="162"/>
      <c r="D2221" s="166">
        <v>183680</v>
      </c>
    </row>
    <row r="2222" spans="1:4" x14ac:dyDescent="0.25">
      <c r="A2222" s="135">
        <v>45302</v>
      </c>
      <c r="B2222" s="136" t="s">
        <v>107</v>
      </c>
      <c r="C2222" s="162"/>
      <c r="D2222" s="166">
        <v>37120</v>
      </c>
    </row>
    <row r="2223" spans="1:4" x14ac:dyDescent="0.25">
      <c r="A2223" s="135">
        <v>45329</v>
      </c>
      <c r="B2223" s="136" t="s">
        <v>704</v>
      </c>
      <c r="C2223" s="162"/>
      <c r="D2223" s="166">
        <v>4000</v>
      </c>
    </row>
    <row r="2224" spans="1:4" x14ac:dyDescent="0.25">
      <c r="A2224" s="135">
        <v>45331</v>
      </c>
      <c r="B2224" s="136" t="s">
        <v>847</v>
      </c>
      <c r="C2224" s="162"/>
      <c r="D2224" s="166">
        <v>99840</v>
      </c>
    </row>
    <row r="2225" spans="1:4" x14ac:dyDescent="0.25">
      <c r="A2225" s="135">
        <v>45335</v>
      </c>
      <c r="B2225" s="136" t="s">
        <v>847</v>
      </c>
      <c r="C2225" s="162"/>
      <c r="D2225" s="166">
        <v>91200</v>
      </c>
    </row>
    <row r="2226" spans="1:4" x14ac:dyDescent="0.25">
      <c r="A2226" s="135">
        <v>45335</v>
      </c>
      <c r="B2226" s="136" t="s">
        <v>847</v>
      </c>
      <c r="C2226" s="162"/>
      <c r="D2226" s="166">
        <v>91200</v>
      </c>
    </row>
    <row r="2227" spans="1:4" x14ac:dyDescent="0.25">
      <c r="A2227" s="135">
        <v>45335</v>
      </c>
      <c r="B2227" s="136" t="s">
        <v>847</v>
      </c>
      <c r="C2227" s="162"/>
      <c r="D2227" s="166">
        <v>109440</v>
      </c>
    </row>
    <row r="2228" spans="1:4" x14ac:dyDescent="0.25">
      <c r="A2228" s="135">
        <v>45335</v>
      </c>
      <c r="B2228" s="136" t="s">
        <v>847</v>
      </c>
      <c r="C2228" s="162"/>
      <c r="D2228" s="166">
        <v>109440</v>
      </c>
    </row>
    <row r="2229" spans="1:4" x14ac:dyDescent="0.25">
      <c r="A2229" s="135">
        <v>45336</v>
      </c>
      <c r="B2229" s="136" t="s">
        <v>847</v>
      </c>
      <c r="C2229" s="162"/>
      <c r="D2229" s="166">
        <v>109440</v>
      </c>
    </row>
    <row r="2230" spans="1:4" x14ac:dyDescent="0.25">
      <c r="A2230" s="135">
        <v>45336</v>
      </c>
      <c r="B2230" s="136" t="s">
        <v>847</v>
      </c>
      <c r="C2230" s="162"/>
      <c r="D2230" s="166">
        <v>109440</v>
      </c>
    </row>
    <row r="2231" spans="1:4" x14ac:dyDescent="0.25">
      <c r="A2231" s="135">
        <v>45336</v>
      </c>
      <c r="B2231" s="136" t="s">
        <v>847</v>
      </c>
      <c r="C2231" s="162"/>
      <c r="D2231" s="166">
        <v>84800</v>
      </c>
    </row>
    <row r="2232" spans="1:4" x14ac:dyDescent="0.25">
      <c r="A2232" s="135">
        <v>45336</v>
      </c>
      <c r="B2232" s="136" t="s">
        <v>847</v>
      </c>
      <c r="C2232" s="162"/>
      <c r="D2232" s="166">
        <v>109440</v>
      </c>
    </row>
    <row r="2233" spans="1:4" x14ac:dyDescent="0.25">
      <c r="A2233" s="135">
        <v>45336</v>
      </c>
      <c r="B2233" s="136" t="s">
        <v>847</v>
      </c>
      <c r="C2233" s="162"/>
      <c r="D2233" s="166">
        <v>109440</v>
      </c>
    </row>
    <row r="2234" spans="1:4" x14ac:dyDescent="0.25">
      <c r="A2234" s="135">
        <v>45336</v>
      </c>
      <c r="B2234" s="136" t="s">
        <v>847</v>
      </c>
      <c r="C2234" s="162"/>
      <c r="D2234" s="166">
        <v>84800</v>
      </c>
    </row>
    <row r="2235" spans="1:4" x14ac:dyDescent="0.25">
      <c r="A2235" s="135">
        <v>45336</v>
      </c>
      <c r="B2235" s="136" t="s">
        <v>701</v>
      </c>
      <c r="C2235" s="162"/>
      <c r="D2235" s="166">
        <v>72960</v>
      </c>
    </row>
    <row r="2236" spans="1:4" x14ac:dyDescent="0.25">
      <c r="A2236" s="135">
        <v>45336</v>
      </c>
      <c r="B2236" s="136" t="s">
        <v>701</v>
      </c>
      <c r="C2236" s="162"/>
      <c r="D2236" s="166">
        <v>16960</v>
      </c>
    </row>
    <row r="2237" spans="1:4" x14ac:dyDescent="0.25">
      <c r="A2237" s="135">
        <v>45336</v>
      </c>
      <c r="B2237" s="136" t="s">
        <v>701</v>
      </c>
      <c r="C2237" s="162"/>
      <c r="D2237" s="166">
        <v>91200</v>
      </c>
    </row>
    <row r="2238" spans="1:4" x14ac:dyDescent="0.25">
      <c r="A2238" s="135">
        <v>45336</v>
      </c>
      <c r="B2238" s="136" t="s">
        <v>701</v>
      </c>
      <c r="C2238" s="162"/>
      <c r="D2238" s="166">
        <v>84800</v>
      </c>
    </row>
    <row r="2239" spans="1:4" x14ac:dyDescent="0.25">
      <c r="A2239" s="135">
        <v>45336</v>
      </c>
      <c r="B2239" s="136" t="s">
        <v>701</v>
      </c>
      <c r="C2239" s="162"/>
      <c r="D2239" s="166">
        <v>91200</v>
      </c>
    </row>
    <row r="2240" spans="1:4" x14ac:dyDescent="0.25">
      <c r="A2240" s="135">
        <v>45338</v>
      </c>
      <c r="B2240" s="136" t="s">
        <v>107</v>
      </c>
      <c r="C2240" s="162"/>
      <c r="D2240" s="166">
        <v>72960</v>
      </c>
    </row>
    <row r="2241" spans="1:4" x14ac:dyDescent="0.25">
      <c r="A2241" s="135">
        <v>45338</v>
      </c>
      <c r="B2241" s="136" t="s">
        <v>107</v>
      </c>
      <c r="C2241" s="162"/>
      <c r="D2241" s="166">
        <v>91200</v>
      </c>
    </row>
    <row r="2242" spans="1:4" x14ac:dyDescent="0.25">
      <c r="A2242" s="135">
        <v>45338</v>
      </c>
      <c r="B2242" s="136" t="s">
        <v>107</v>
      </c>
      <c r="C2242" s="162"/>
      <c r="D2242" s="166">
        <v>91200</v>
      </c>
    </row>
    <row r="2243" spans="1:4" x14ac:dyDescent="0.25">
      <c r="A2243" s="135">
        <v>45338</v>
      </c>
      <c r="B2243" s="136" t="s">
        <v>107</v>
      </c>
      <c r="C2243" s="162"/>
      <c r="D2243" s="166">
        <v>72960</v>
      </c>
    </row>
    <row r="2244" spans="1:4" x14ac:dyDescent="0.25">
      <c r="A2244" s="135">
        <v>45338</v>
      </c>
      <c r="B2244" s="136" t="s">
        <v>107</v>
      </c>
      <c r="C2244" s="162"/>
      <c r="D2244" s="166">
        <v>72960</v>
      </c>
    </row>
    <row r="2245" spans="1:4" x14ac:dyDescent="0.25">
      <c r="A2245" s="135">
        <v>45341</v>
      </c>
      <c r="B2245" s="136" t="s">
        <v>701</v>
      </c>
      <c r="C2245" s="162"/>
      <c r="D2245" s="166">
        <v>91200</v>
      </c>
    </row>
    <row r="2246" spans="1:4" x14ac:dyDescent="0.25">
      <c r="A2246" s="135">
        <v>45341</v>
      </c>
      <c r="B2246" s="136" t="s">
        <v>701</v>
      </c>
      <c r="C2246" s="162"/>
      <c r="D2246" s="166">
        <v>91200</v>
      </c>
    </row>
    <row r="2247" spans="1:4" x14ac:dyDescent="0.25">
      <c r="A2247" s="135">
        <v>45341</v>
      </c>
      <c r="B2247" s="136" t="s">
        <v>701</v>
      </c>
      <c r="C2247" s="162"/>
      <c r="D2247" s="166">
        <v>72960</v>
      </c>
    </row>
    <row r="2248" spans="1:4" x14ac:dyDescent="0.25">
      <c r="A2248" s="135">
        <v>45341</v>
      </c>
      <c r="B2248" s="136" t="s">
        <v>701</v>
      </c>
      <c r="C2248" s="162"/>
      <c r="D2248" s="166">
        <v>16960</v>
      </c>
    </row>
    <row r="2249" spans="1:4" x14ac:dyDescent="0.25">
      <c r="A2249" s="135">
        <v>45341</v>
      </c>
      <c r="B2249" s="136" t="s">
        <v>701</v>
      </c>
      <c r="C2249" s="162"/>
      <c r="D2249" s="166">
        <v>84800</v>
      </c>
    </row>
    <row r="2250" spans="1:4" x14ac:dyDescent="0.25">
      <c r="A2250" s="135">
        <v>45357</v>
      </c>
      <c r="B2250" s="136" t="s">
        <v>704</v>
      </c>
      <c r="C2250" s="162"/>
      <c r="D2250" s="166">
        <v>3600.0000000000005</v>
      </c>
    </row>
    <row r="2251" spans="1:4" x14ac:dyDescent="0.25">
      <c r="A2251" s="135">
        <v>45357</v>
      </c>
      <c r="B2251" s="136" t="s">
        <v>847</v>
      </c>
      <c r="C2251" s="162"/>
      <c r="D2251" s="166">
        <v>90560</v>
      </c>
    </row>
    <row r="2252" spans="1:4" x14ac:dyDescent="0.25">
      <c r="A2252" s="135">
        <v>45357</v>
      </c>
      <c r="B2252" s="136" t="s">
        <v>847</v>
      </c>
      <c r="C2252" s="162"/>
      <c r="D2252" s="166">
        <v>47815.679999999993</v>
      </c>
    </row>
    <row r="2253" spans="1:4" x14ac:dyDescent="0.25">
      <c r="A2253" s="135">
        <v>45357</v>
      </c>
      <c r="B2253" s="136" t="s">
        <v>847</v>
      </c>
      <c r="C2253" s="162"/>
      <c r="D2253" s="166">
        <v>83200</v>
      </c>
    </row>
    <row r="2254" spans="1:4" x14ac:dyDescent="0.25">
      <c r="A2254" s="135">
        <v>45362</v>
      </c>
      <c r="B2254" s="136" t="s">
        <v>108</v>
      </c>
      <c r="C2254" s="162"/>
      <c r="D2254" s="166">
        <v>72448</v>
      </c>
    </row>
    <row r="2255" spans="1:4" x14ac:dyDescent="0.25">
      <c r="A2255" s="135">
        <v>45362</v>
      </c>
      <c r="B2255" s="136" t="s">
        <v>108</v>
      </c>
      <c r="C2255" s="162"/>
      <c r="D2255" s="166">
        <v>90560</v>
      </c>
    </row>
    <row r="2256" spans="1:4" x14ac:dyDescent="0.25">
      <c r="A2256" s="135">
        <v>45362</v>
      </c>
      <c r="B2256" s="136" t="s">
        <v>108</v>
      </c>
      <c r="C2256" s="162"/>
      <c r="D2256" s="166">
        <v>90560</v>
      </c>
    </row>
    <row r="2257" spans="1:4" x14ac:dyDescent="0.25">
      <c r="A2257" s="135">
        <v>45363</v>
      </c>
      <c r="B2257" s="136" t="s">
        <v>847</v>
      </c>
      <c r="C2257" s="162"/>
      <c r="D2257" s="166">
        <v>72960</v>
      </c>
    </row>
    <row r="2258" spans="1:4" x14ac:dyDescent="0.25">
      <c r="A2258" s="135">
        <v>45363</v>
      </c>
      <c r="B2258" s="136" t="s">
        <v>847</v>
      </c>
      <c r="C2258" s="162"/>
      <c r="D2258" s="166">
        <v>91200</v>
      </c>
    </row>
    <row r="2259" spans="1:4" x14ac:dyDescent="0.25">
      <c r="A2259" s="135">
        <v>45363</v>
      </c>
      <c r="B2259" s="136" t="s">
        <v>847</v>
      </c>
      <c r="C2259" s="162"/>
      <c r="D2259" s="166">
        <v>91200</v>
      </c>
    </row>
    <row r="2260" spans="1:4" x14ac:dyDescent="0.25">
      <c r="A2260" s="135">
        <v>45363</v>
      </c>
      <c r="B2260" s="136" t="s">
        <v>847</v>
      </c>
      <c r="C2260" s="162"/>
      <c r="D2260" s="166">
        <v>90560</v>
      </c>
    </row>
    <row r="2261" spans="1:4" x14ac:dyDescent="0.25">
      <c r="A2261" s="135">
        <v>45363</v>
      </c>
      <c r="B2261" s="136" t="s">
        <v>847</v>
      </c>
      <c r="C2261" s="162"/>
      <c r="D2261" s="166">
        <v>90560</v>
      </c>
    </row>
    <row r="2262" spans="1:4" x14ac:dyDescent="0.25">
      <c r="A2262" s="135">
        <v>45363</v>
      </c>
      <c r="B2262" s="136" t="s">
        <v>847</v>
      </c>
      <c r="C2262" s="162"/>
      <c r="D2262" s="166">
        <v>72448</v>
      </c>
    </row>
    <row r="2263" spans="1:4" x14ac:dyDescent="0.25">
      <c r="A2263" s="135">
        <v>45363</v>
      </c>
      <c r="B2263" s="136" t="s">
        <v>847</v>
      </c>
      <c r="C2263" s="162"/>
      <c r="D2263" s="166">
        <v>108672</v>
      </c>
    </row>
    <row r="2264" spans="1:4" x14ac:dyDescent="0.25">
      <c r="A2264" s="135">
        <v>45365</v>
      </c>
      <c r="B2264" s="136" t="s">
        <v>847</v>
      </c>
      <c r="C2264" s="162"/>
      <c r="D2264" s="166">
        <v>108672</v>
      </c>
    </row>
    <row r="2265" spans="1:4" x14ac:dyDescent="0.25">
      <c r="A2265" s="135">
        <v>45365</v>
      </c>
      <c r="B2265" s="136" t="s">
        <v>847</v>
      </c>
      <c r="C2265" s="162"/>
      <c r="D2265" s="166">
        <v>108672</v>
      </c>
    </row>
    <row r="2266" spans="1:4" x14ac:dyDescent="0.25">
      <c r="A2266" s="135">
        <v>45365</v>
      </c>
      <c r="B2266" s="136" t="s">
        <v>847</v>
      </c>
      <c r="C2266" s="162"/>
      <c r="D2266" s="166">
        <v>90560</v>
      </c>
    </row>
    <row r="2267" spans="1:4" x14ac:dyDescent="0.25">
      <c r="A2267" s="135">
        <v>45367</v>
      </c>
      <c r="B2267" s="136" t="s">
        <v>107</v>
      </c>
      <c r="C2267" s="162"/>
      <c r="D2267" s="166">
        <v>101760</v>
      </c>
    </row>
    <row r="2268" spans="1:4" x14ac:dyDescent="0.25">
      <c r="A2268" s="135">
        <v>45381</v>
      </c>
      <c r="B2268" s="136" t="s">
        <v>847</v>
      </c>
      <c r="C2268" s="162"/>
      <c r="D2268" s="166">
        <v>90560</v>
      </c>
    </row>
    <row r="2269" spans="1:4" x14ac:dyDescent="0.25">
      <c r="A2269" s="135">
        <v>45381</v>
      </c>
      <c r="B2269" s="136" t="s">
        <v>847</v>
      </c>
      <c r="C2269" s="162"/>
      <c r="D2269" s="166">
        <v>90560</v>
      </c>
    </row>
    <row r="2270" spans="1:4" x14ac:dyDescent="0.25">
      <c r="A2270" s="135">
        <v>45381</v>
      </c>
      <c r="B2270" s="136" t="s">
        <v>847</v>
      </c>
      <c r="C2270" s="162"/>
      <c r="D2270" s="166">
        <v>90560</v>
      </c>
    </row>
    <row r="2271" spans="1:4" x14ac:dyDescent="0.25">
      <c r="A2271" s="135">
        <v>45381</v>
      </c>
      <c r="B2271" s="136" t="s">
        <v>847</v>
      </c>
      <c r="C2271" s="162"/>
      <c r="D2271" s="166">
        <v>72448</v>
      </c>
    </row>
    <row r="2272" spans="1:4" x14ac:dyDescent="0.25">
      <c r="A2272" s="135">
        <v>45382</v>
      </c>
      <c r="B2272" s="136" t="s">
        <v>847</v>
      </c>
      <c r="C2272" s="162"/>
      <c r="D2272" s="166">
        <v>99840</v>
      </c>
    </row>
    <row r="2273" spans="1:4" x14ac:dyDescent="0.25">
      <c r="A2273" s="133">
        <v>45295</v>
      </c>
      <c r="B2273" s="134" t="s">
        <v>849</v>
      </c>
      <c r="C2273" s="162"/>
      <c r="D2273" s="166">
        <v>231000</v>
      </c>
    </row>
    <row r="2274" spans="1:4" x14ac:dyDescent="0.25">
      <c r="A2274" s="135">
        <v>45299</v>
      </c>
      <c r="B2274" s="136" t="s">
        <v>59</v>
      </c>
      <c r="C2274" s="162"/>
      <c r="D2274" s="166">
        <v>39984</v>
      </c>
    </row>
    <row r="2275" spans="1:4" x14ac:dyDescent="0.25">
      <c r="A2275" s="135">
        <v>45300</v>
      </c>
      <c r="B2275" s="136" t="s">
        <v>59</v>
      </c>
      <c r="C2275" s="162"/>
      <c r="D2275" s="166">
        <v>39984</v>
      </c>
    </row>
    <row r="2276" spans="1:4" x14ac:dyDescent="0.25">
      <c r="A2276" s="135">
        <v>45302</v>
      </c>
      <c r="B2276" s="136" t="s">
        <v>58</v>
      </c>
      <c r="C2276" s="162"/>
      <c r="D2276" s="166">
        <v>33075</v>
      </c>
    </row>
    <row r="2277" spans="1:4" x14ac:dyDescent="0.25">
      <c r="A2277" s="135">
        <v>45303</v>
      </c>
      <c r="B2277" s="136" t="s">
        <v>58</v>
      </c>
      <c r="C2277" s="162"/>
      <c r="D2277" s="166">
        <v>33075</v>
      </c>
    </row>
    <row r="2278" spans="1:4" x14ac:dyDescent="0.25">
      <c r="A2278" s="135">
        <v>45306</v>
      </c>
      <c r="B2278" s="136" t="s">
        <v>58</v>
      </c>
      <c r="C2278" s="162"/>
      <c r="D2278" s="166">
        <v>33075</v>
      </c>
    </row>
    <row r="2279" spans="1:4" x14ac:dyDescent="0.25">
      <c r="A2279" s="135">
        <v>45306</v>
      </c>
      <c r="B2279" s="136" t="s">
        <v>676</v>
      </c>
      <c r="C2279" s="162"/>
      <c r="D2279" s="166">
        <v>84157.5</v>
      </c>
    </row>
    <row r="2280" spans="1:4" x14ac:dyDescent="0.25">
      <c r="A2280" s="135">
        <v>45306</v>
      </c>
      <c r="B2280" s="136" t="s">
        <v>676</v>
      </c>
      <c r="C2280" s="162"/>
      <c r="D2280" s="166">
        <v>90710.56</v>
      </c>
    </row>
    <row r="2281" spans="1:4" x14ac:dyDescent="0.25">
      <c r="A2281" s="135">
        <v>45306</v>
      </c>
      <c r="B2281" s="136" t="s">
        <v>676</v>
      </c>
      <c r="C2281" s="162"/>
      <c r="D2281" s="166">
        <v>97141.799999999988</v>
      </c>
    </row>
    <row r="2282" spans="1:4" x14ac:dyDescent="0.25">
      <c r="A2282" s="135">
        <v>45308</v>
      </c>
      <c r="B2282" s="136" t="s">
        <v>59</v>
      </c>
      <c r="C2282" s="162"/>
      <c r="D2282" s="166">
        <v>57660.759999999995</v>
      </c>
    </row>
    <row r="2283" spans="1:4" x14ac:dyDescent="0.25">
      <c r="A2283" s="135">
        <v>45308</v>
      </c>
      <c r="B2283" s="136" t="s">
        <v>59</v>
      </c>
      <c r="C2283" s="162"/>
      <c r="D2283" s="166">
        <v>79968</v>
      </c>
    </row>
    <row r="2284" spans="1:4" x14ac:dyDescent="0.25">
      <c r="A2284" s="135">
        <v>45308</v>
      </c>
      <c r="B2284" s="136" t="s">
        <v>58</v>
      </c>
      <c r="C2284" s="162"/>
      <c r="D2284" s="166">
        <v>33075</v>
      </c>
    </row>
    <row r="2285" spans="1:4" x14ac:dyDescent="0.25">
      <c r="A2285" s="135">
        <v>45308</v>
      </c>
      <c r="B2285" s="136" t="s">
        <v>58</v>
      </c>
      <c r="C2285" s="162"/>
      <c r="D2285" s="166">
        <v>33075</v>
      </c>
    </row>
    <row r="2286" spans="1:4" x14ac:dyDescent="0.25">
      <c r="A2286" s="135">
        <v>45309</v>
      </c>
      <c r="B2286" s="136" t="s">
        <v>59</v>
      </c>
      <c r="C2286" s="162"/>
      <c r="D2286" s="166">
        <v>61120.5</v>
      </c>
    </row>
    <row r="2287" spans="1:4" x14ac:dyDescent="0.25">
      <c r="A2287" s="135">
        <v>45311</v>
      </c>
      <c r="B2287" s="136" t="s">
        <v>58</v>
      </c>
      <c r="C2287" s="162"/>
      <c r="D2287" s="166">
        <v>33075</v>
      </c>
    </row>
    <row r="2288" spans="1:4" x14ac:dyDescent="0.25">
      <c r="A2288" s="135">
        <v>45315</v>
      </c>
      <c r="B2288" s="136" t="s">
        <v>58</v>
      </c>
      <c r="C2288" s="162"/>
      <c r="D2288" s="166">
        <v>33075</v>
      </c>
    </row>
    <row r="2289" spans="1:4" x14ac:dyDescent="0.25">
      <c r="A2289" s="135">
        <v>45321</v>
      </c>
      <c r="B2289" s="136" t="s">
        <v>59</v>
      </c>
      <c r="C2289" s="162"/>
      <c r="D2289" s="166">
        <v>75465.600000000006</v>
      </c>
    </row>
    <row r="2290" spans="1:4" x14ac:dyDescent="0.25">
      <c r="A2290" s="135">
        <v>45324</v>
      </c>
      <c r="B2290" s="136" t="s">
        <v>58</v>
      </c>
      <c r="C2290" s="162"/>
      <c r="D2290" s="166">
        <v>33075</v>
      </c>
    </row>
    <row r="2291" spans="1:4" x14ac:dyDescent="0.25">
      <c r="A2291" s="135">
        <v>45325</v>
      </c>
      <c r="B2291" s="136" t="s">
        <v>57</v>
      </c>
      <c r="C2291" s="162"/>
      <c r="D2291" s="166">
        <v>27300</v>
      </c>
    </row>
    <row r="2292" spans="1:4" x14ac:dyDescent="0.25">
      <c r="A2292" s="135">
        <v>45327</v>
      </c>
      <c r="B2292" s="136" t="s">
        <v>59</v>
      </c>
      <c r="C2292" s="162"/>
      <c r="D2292" s="166">
        <v>60278.399999999994</v>
      </c>
    </row>
    <row r="2293" spans="1:4" x14ac:dyDescent="0.25">
      <c r="A2293" s="135">
        <v>45330</v>
      </c>
      <c r="B2293" s="136" t="s">
        <v>850</v>
      </c>
      <c r="C2293" s="162"/>
      <c r="D2293" s="166">
        <v>71177.399999999994</v>
      </c>
    </row>
    <row r="2294" spans="1:4" x14ac:dyDescent="0.25">
      <c r="A2294" s="135">
        <v>45334</v>
      </c>
      <c r="B2294" s="136" t="s">
        <v>849</v>
      </c>
      <c r="C2294" s="162"/>
      <c r="D2294" s="166">
        <v>249480</v>
      </c>
    </row>
    <row r="2295" spans="1:4" x14ac:dyDescent="0.25">
      <c r="A2295" s="135">
        <v>45334</v>
      </c>
      <c r="B2295" s="136" t="s">
        <v>59</v>
      </c>
      <c r="C2295" s="162"/>
      <c r="D2295" s="166">
        <v>154291.20000000001</v>
      </c>
    </row>
    <row r="2296" spans="1:4" x14ac:dyDescent="0.25">
      <c r="A2296" s="135">
        <v>45334</v>
      </c>
      <c r="B2296" s="136" t="s">
        <v>59</v>
      </c>
      <c r="C2296" s="162"/>
      <c r="D2296" s="166">
        <v>60568.2</v>
      </c>
    </row>
    <row r="2297" spans="1:4" x14ac:dyDescent="0.25">
      <c r="A2297" s="135">
        <v>45336</v>
      </c>
      <c r="B2297" s="136" t="s">
        <v>51</v>
      </c>
      <c r="C2297" s="162"/>
      <c r="D2297" s="166">
        <v>83643</v>
      </c>
    </row>
    <row r="2298" spans="1:4" x14ac:dyDescent="0.25">
      <c r="A2298" s="135">
        <v>45336</v>
      </c>
      <c r="B2298" s="136" t="s">
        <v>51</v>
      </c>
      <c r="C2298" s="162"/>
      <c r="D2298" s="166">
        <v>56668.5</v>
      </c>
    </row>
    <row r="2299" spans="1:4" x14ac:dyDescent="0.25">
      <c r="A2299" s="135">
        <v>45336</v>
      </c>
      <c r="B2299" s="136" t="s">
        <v>51</v>
      </c>
      <c r="C2299" s="162"/>
      <c r="D2299" s="166">
        <v>92977.5</v>
      </c>
    </row>
    <row r="2300" spans="1:4" x14ac:dyDescent="0.25">
      <c r="A2300" s="135">
        <v>45336</v>
      </c>
      <c r="B2300" s="136" t="s">
        <v>676</v>
      </c>
      <c r="C2300" s="162"/>
      <c r="D2300" s="166">
        <v>84595.359999999986</v>
      </c>
    </row>
    <row r="2301" spans="1:4" x14ac:dyDescent="0.25">
      <c r="A2301" s="135">
        <v>45336</v>
      </c>
      <c r="B2301" s="136" t="s">
        <v>676</v>
      </c>
      <c r="C2301" s="162"/>
      <c r="D2301" s="166">
        <v>86116.799999999988</v>
      </c>
    </row>
    <row r="2302" spans="1:4" x14ac:dyDescent="0.25">
      <c r="A2302" s="135">
        <v>45336</v>
      </c>
      <c r="B2302" s="136" t="s">
        <v>676</v>
      </c>
      <c r="C2302" s="162"/>
      <c r="D2302" s="166">
        <v>53434.5</v>
      </c>
    </row>
    <row r="2303" spans="1:4" x14ac:dyDescent="0.25">
      <c r="A2303" s="135">
        <v>45336</v>
      </c>
      <c r="B2303" s="136" t="s">
        <v>676</v>
      </c>
      <c r="C2303" s="162"/>
      <c r="D2303" s="166">
        <v>90751.5</v>
      </c>
    </row>
    <row r="2304" spans="1:4" x14ac:dyDescent="0.25">
      <c r="A2304" s="135">
        <v>45336</v>
      </c>
      <c r="B2304" s="136" t="s">
        <v>58</v>
      </c>
      <c r="C2304" s="162"/>
      <c r="D2304" s="166">
        <v>33075</v>
      </c>
    </row>
    <row r="2305" spans="1:4" x14ac:dyDescent="0.25">
      <c r="A2305" s="135">
        <v>45336</v>
      </c>
      <c r="B2305" s="136" t="s">
        <v>58</v>
      </c>
      <c r="C2305" s="162"/>
      <c r="D2305" s="166">
        <v>33075</v>
      </c>
    </row>
    <row r="2306" spans="1:4" x14ac:dyDescent="0.25">
      <c r="A2306" s="135">
        <v>45336</v>
      </c>
      <c r="B2306" s="136" t="s">
        <v>849</v>
      </c>
      <c r="C2306" s="162"/>
      <c r="D2306" s="166">
        <v>249480</v>
      </c>
    </row>
    <row r="2307" spans="1:4" x14ac:dyDescent="0.25">
      <c r="A2307" s="135">
        <v>45336</v>
      </c>
      <c r="B2307" s="136" t="s">
        <v>849</v>
      </c>
      <c r="C2307" s="162"/>
      <c r="D2307" s="166">
        <v>249480</v>
      </c>
    </row>
    <row r="2308" spans="1:4" x14ac:dyDescent="0.25">
      <c r="A2308" s="135">
        <v>45337</v>
      </c>
      <c r="B2308" s="136" t="s">
        <v>676</v>
      </c>
      <c r="C2308" s="162"/>
      <c r="D2308" s="166">
        <v>88049.859999999986</v>
      </c>
    </row>
    <row r="2309" spans="1:4" x14ac:dyDescent="0.25">
      <c r="A2309" s="135">
        <v>45337</v>
      </c>
      <c r="B2309" s="136" t="s">
        <v>676</v>
      </c>
      <c r="C2309" s="162"/>
      <c r="D2309" s="166">
        <v>92489.260000000009</v>
      </c>
    </row>
    <row r="2310" spans="1:4" x14ac:dyDescent="0.25">
      <c r="A2310" s="135">
        <v>45337</v>
      </c>
      <c r="B2310" s="136" t="s">
        <v>676</v>
      </c>
      <c r="C2310" s="162"/>
      <c r="D2310" s="166">
        <v>88898.260000000009</v>
      </c>
    </row>
    <row r="2311" spans="1:4" x14ac:dyDescent="0.25">
      <c r="A2311" s="135">
        <v>45337</v>
      </c>
      <c r="B2311" s="136" t="s">
        <v>676</v>
      </c>
      <c r="C2311" s="162"/>
      <c r="D2311" s="166">
        <v>77175</v>
      </c>
    </row>
    <row r="2312" spans="1:4" x14ac:dyDescent="0.25">
      <c r="A2312" s="135">
        <v>45337</v>
      </c>
      <c r="B2312" s="136" t="s">
        <v>676</v>
      </c>
      <c r="C2312" s="162"/>
      <c r="D2312" s="166">
        <v>90978.299999999988</v>
      </c>
    </row>
    <row r="2313" spans="1:4" x14ac:dyDescent="0.25">
      <c r="A2313" s="135">
        <v>45337</v>
      </c>
      <c r="B2313" s="136" t="s">
        <v>58</v>
      </c>
      <c r="C2313" s="162"/>
      <c r="D2313" s="166">
        <v>33075</v>
      </c>
    </row>
    <row r="2314" spans="1:4" x14ac:dyDescent="0.25">
      <c r="A2314" s="135">
        <v>45340</v>
      </c>
      <c r="B2314" s="136" t="s">
        <v>704</v>
      </c>
      <c r="C2314" s="162"/>
      <c r="D2314" s="166">
        <v>4725</v>
      </c>
    </row>
    <row r="2315" spans="1:4" x14ac:dyDescent="0.25">
      <c r="A2315" s="135">
        <v>45340</v>
      </c>
      <c r="B2315" s="136" t="s">
        <v>59</v>
      </c>
      <c r="C2315" s="162"/>
      <c r="D2315" s="166">
        <v>60954.600000000006</v>
      </c>
    </row>
    <row r="2316" spans="1:4" x14ac:dyDescent="0.25">
      <c r="A2316" s="135">
        <v>45341</v>
      </c>
      <c r="B2316" s="136" t="s">
        <v>849</v>
      </c>
      <c r="C2316" s="162"/>
      <c r="D2316" s="166">
        <v>231000</v>
      </c>
    </row>
    <row r="2317" spans="1:4" x14ac:dyDescent="0.25">
      <c r="A2317" s="135">
        <v>45344</v>
      </c>
      <c r="B2317" s="136" t="s">
        <v>58</v>
      </c>
      <c r="C2317" s="162"/>
      <c r="D2317" s="166">
        <v>33075</v>
      </c>
    </row>
    <row r="2318" spans="1:4" x14ac:dyDescent="0.25">
      <c r="A2318" s="135">
        <v>45345</v>
      </c>
      <c r="B2318" s="136" t="s">
        <v>59</v>
      </c>
      <c r="C2318" s="162"/>
      <c r="D2318" s="166">
        <v>60278.399999999994</v>
      </c>
    </row>
    <row r="2319" spans="1:4" x14ac:dyDescent="0.25">
      <c r="A2319" s="135">
        <v>45346</v>
      </c>
      <c r="B2319" s="136" t="s">
        <v>59</v>
      </c>
      <c r="C2319" s="162"/>
      <c r="D2319" s="166">
        <v>39916.800000000003</v>
      </c>
    </row>
    <row r="2320" spans="1:4" x14ac:dyDescent="0.25">
      <c r="A2320" s="135">
        <v>45354</v>
      </c>
      <c r="B2320" s="136" t="s">
        <v>850</v>
      </c>
      <c r="C2320" s="162"/>
      <c r="D2320" s="166">
        <v>71177.399999999994</v>
      </c>
    </row>
    <row r="2321" spans="1:4" x14ac:dyDescent="0.25">
      <c r="A2321" s="135">
        <v>45355</v>
      </c>
      <c r="B2321" s="136" t="s">
        <v>58</v>
      </c>
      <c r="C2321" s="162"/>
      <c r="D2321" s="166">
        <v>33075</v>
      </c>
    </row>
    <row r="2322" spans="1:4" x14ac:dyDescent="0.25">
      <c r="A2322" s="135">
        <v>45357</v>
      </c>
      <c r="B2322" s="136" t="s">
        <v>704</v>
      </c>
      <c r="C2322" s="162"/>
      <c r="D2322" s="166">
        <v>4725</v>
      </c>
    </row>
    <row r="2323" spans="1:4" x14ac:dyDescent="0.25">
      <c r="A2323" s="135">
        <v>45357</v>
      </c>
      <c r="B2323" s="136" t="s">
        <v>849</v>
      </c>
      <c r="C2323" s="162"/>
      <c r="D2323" s="166">
        <v>231000</v>
      </c>
    </row>
    <row r="2324" spans="1:4" x14ac:dyDescent="0.25">
      <c r="A2324" s="135">
        <v>45357</v>
      </c>
      <c r="B2324" s="136" t="s">
        <v>58</v>
      </c>
      <c r="C2324" s="162"/>
      <c r="D2324" s="166">
        <v>33075</v>
      </c>
    </row>
    <row r="2325" spans="1:4" x14ac:dyDescent="0.25">
      <c r="A2325" s="135">
        <v>45363</v>
      </c>
      <c r="B2325" s="136" t="s">
        <v>58</v>
      </c>
      <c r="C2325" s="162"/>
      <c r="D2325" s="166">
        <v>33075</v>
      </c>
    </row>
    <row r="2326" spans="1:4" x14ac:dyDescent="0.25">
      <c r="A2326" s="135">
        <v>45363</v>
      </c>
      <c r="B2326" s="136" t="s">
        <v>58</v>
      </c>
      <c r="C2326" s="162"/>
      <c r="D2326" s="166">
        <v>33075</v>
      </c>
    </row>
    <row r="2327" spans="1:4" x14ac:dyDescent="0.25">
      <c r="A2327" s="135">
        <v>45363</v>
      </c>
      <c r="B2327" s="136" t="s">
        <v>51</v>
      </c>
      <c r="C2327" s="162"/>
      <c r="D2327" s="166">
        <v>83091.760000000009</v>
      </c>
    </row>
    <row r="2328" spans="1:4" x14ac:dyDescent="0.25">
      <c r="A2328" s="135">
        <v>45363</v>
      </c>
      <c r="B2328" s="136" t="s">
        <v>51</v>
      </c>
      <c r="C2328" s="162"/>
      <c r="D2328" s="166">
        <v>72859.5</v>
      </c>
    </row>
    <row r="2329" spans="1:4" x14ac:dyDescent="0.25">
      <c r="A2329" s="135">
        <v>45363</v>
      </c>
      <c r="B2329" s="136" t="s">
        <v>51</v>
      </c>
      <c r="C2329" s="162"/>
      <c r="D2329" s="166">
        <v>83128.5</v>
      </c>
    </row>
    <row r="2330" spans="1:4" x14ac:dyDescent="0.25">
      <c r="A2330" s="135">
        <v>45363</v>
      </c>
      <c r="B2330" s="136" t="s">
        <v>51</v>
      </c>
      <c r="C2330" s="162"/>
      <c r="D2330" s="166">
        <v>91591.5</v>
      </c>
    </row>
    <row r="2331" spans="1:4" x14ac:dyDescent="0.25">
      <c r="A2331" s="135">
        <v>45363</v>
      </c>
      <c r="B2331" s="136" t="s">
        <v>59</v>
      </c>
      <c r="C2331" s="162"/>
      <c r="D2331" s="166">
        <v>60471.600000000006</v>
      </c>
    </row>
    <row r="2332" spans="1:4" x14ac:dyDescent="0.25">
      <c r="A2332" s="135">
        <v>45363</v>
      </c>
      <c r="B2332" s="136" t="s">
        <v>676</v>
      </c>
      <c r="C2332" s="162"/>
      <c r="D2332" s="166">
        <v>84101.859999999986</v>
      </c>
    </row>
    <row r="2333" spans="1:4" x14ac:dyDescent="0.25">
      <c r="A2333" s="135">
        <v>45363</v>
      </c>
      <c r="B2333" s="136" t="s">
        <v>676</v>
      </c>
      <c r="C2333" s="162"/>
      <c r="D2333" s="166">
        <v>96636.760000000009</v>
      </c>
    </row>
    <row r="2334" spans="1:4" x14ac:dyDescent="0.25">
      <c r="A2334" s="135">
        <v>45363</v>
      </c>
      <c r="B2334" s="136" t="s">
        <v>676</v>
      </c>
      <c r="C2334" s="162"/>
      <c r="D2334" s="166">
        <v>87171</v>
      </c>
    </row>
    <row r="2335" spans="1:4" x14ac:dyDescent="0.25">
      <c r="A2335" s="135">
        <v>45363</v>
      </c>
      <c r="B2335" s="136" t="s">
        <v>676</v>
      </c>
      <c r="C2335" s="162"/>
      <c r="D2335" s="166">
        <v>52405.5</v>
      </c>
    </row>
    <row r="2336" spans="1:4" x14ac:dyDescent="0.25">
      <c r="A2336" s="135">
        <v>45363</v>
      </c>
      <c r="B2336" s="136" t="s">
        <v>676</v>
      </c>
      <c r="C2336" s="162"/>
      <c r="D2336" s="166">
        <v>76478.859999999986</v>
      </c>
    </row>
    <row r="2337" spans="1:4" x14ac:dyDescent="0.25">
      <c r="A2337" s="135">
        <v>45363</v>
      </c>
      <c r="B2337" s="136" t="s">
        <v>676</v>
      </c>
      <c r="C2337" s="162"/>
      <c r="D2337" s="166">
        <v>74345.260000000009</v>
      </c>
    </row>
    <row r="2338" spans="1:4" x14ac:dyDescent="0.25">
      <c r="A2338" s="135">
        <v>45363</v>
      </c>
      <c r="B2338" s="136" t="s">
        <v>849</v>
      </c>
      <c r="C2338" s="162"/>
      <c r="D2338" s="166">
        <v>249480</v>
      </c>
    </row>
    <row r="2339" spans="1:4" x14ac:dyDescent="0.25">
      <c r="A2339" s="135">
        <v>45364</v>
      </c>
      <c r="B2339" s="136" t="s">
        <v>59</v>
      </c>
      <c r="C2339" s="162"/>
      <c r="D2339" s="166">
        <v>52684.800000000003</v>
      </c>
    </row>
    <row r="2340" spans="1:4" x14ac:dyDescent="0.25">
      <c r="A2340" s="135">
        <v>45365</v>
      </c>
      <c r="B2340" s="136" t="s">
        <v>59</v>
      </c>
      <c r="C2340" s="162"/>
      <c r="D2340" s="166">
        <v>121426.20000000001</v>
      </c>
    </row>
    <row r="2341" spans="1:4" x14ac:dyDescent="0.25">
      <c r="A2341" s="135">
        <v>45365</v>
      </c>
      <c r="B2341" s="136" t="s">
        <v>58</v>
      </c>
      <c r="C2341" s="162"/>
      <c r="D2341" s="166">
        <v>33075</v>
      </c>
    </row>
    <row r="2342" spans="1:4" x14ac:dyDescent="0.25">
      <c r="A2342" s="135">
        <v>45366</v>
      </c>
      <c r="B2342" s="136" t="s">
        <v>676</v>
      </c>
      <c r="C2342" s="162"/>
      <c r="D2342" s="166">
        <v>94027.5</v>
      </c>
    </row>
    <row r="2343" spans="1:4" x14ac:dyDescent="0.25">
      <c r="A2343" s="135">
        <v>45366</v>
      </c>
      <c r="B2343" s="136" t="s">
        <v>676</v>
      </c>
      <c r="C2343" s="162"/>
      <c r="D2343" s="166">
        <v>82687.5</v>
      </c>
    </row>
    <row r="2344" spans="1:4" x14ac:dyDescent="0.25">
      <c r="A2344" s="135">
        <v>45366</v>
      </c>
      <c r="B2344" s="136" t="s">
        <v>676</v>
      </c>
      <c r="C2344" s="162"/>
      <c r="D2344" s="166">
        <v>83469.760000000009</v>
      </c>
    </row>
    <row r="2345" spans="1:4" x14ac:dyDescent="0.25">
      <c r="A2345" s="135">
        <v>45366</v>
      </c>
      <c r="B2345" s="136" t="s">
        <v>676</v>
      </c>
      <c r="C2345" s="162"/>
      <c r="D2345" s="166">
        <v>84924</v>
      </c>
    </row>
    <row r="2346" spans="1:4" x14ac:dyDescent="0.25">
      <c r="A2346" s="135">
        <v>45366</v>
      </c>
      <c r="B2346" s="136" t="s">
        <v>676</v>
      </c>
      <c r="C2346" s="162"/>
      <c r="D2346" s="166">
        <v>64706.259999999995</v>
      </c>
    </row>
    <row r="2347" spans="1:4" x14ac:dyDescent="0.25">
      <c r="A2347" s="135">
        <v>45366</v>
      </c>
      <c r="B2347" s="136" t="s">
        <v>676</v>
      </c>
      <c r="C2347" s="162"/>
      <c r="D2347" s="166">
        <v>96644.1</v>
      </c>
    </row>
    <row r="2348" spans="1:4" x14ac:dyDescent="0.25">
      <c r="A2348" s="135">
        <v>45366</v>
      </c>
      <c r="B2348" s="136" t="s">
        <v>676</v>
      </c>
      <c r="C2348" s="162"/>
      <c r="D2348" s="166">
        <v>23887.5</v>
      </c>
    </row>
    <row r="2349" spans="1:4" x14ac:dyDescent="0.25">
      <c r="A2349" s="135">
        <v>45367</v>
      </c>
      <c r="B2349" s="136" t="s">
        <v>58</v>
      </c>
      <c r="C2349" s="162"/>
      <c r="D2349" s="166">
        <v>33075</v>
      </c>
    </row>
    <row r="2350" spans="1:4" x14ac:dyDescent="0.25">
      <c r="A2350" s="135">
        <v>45369</v>
      </c>
      <c r="B2350" s="136" t="s">
        <v>59</v>
      </c>
      <c r="C2350" s="162"/>
      <c r="D2350" s="166">
        <v>78624</v>
      </c>
    </row>
    <row r="2351" spans="1:4" x14ac:dyDescent="0.25">
      <c r="A2351" s="135">
        <v>45371</v>
      </c>
      <c r="B2351" s="136" t="s">
        <v>58</v>
      </c>
      <c r="C2351" s="162"/>
      <c r="D2351" s="166">
        <v>33075</v>
      </c>
    </row>
    <row r="2352" spans="1:4" x14ac:dyDescent="0.25">
      <c r="A2352" s="135">
        <v>45371</v>
      </c>
      <c r="B2352" s="136" t="s">
        <v>849</v>
      </c>
      <c r="C2352" s="162"/>
      <c r="D2352" s="166">
        <v>249480</v>
      </c>
    </row>
    <row r="2353" spans="1:4" x14ac:dyDescent="0.25">
      <c r="A2353" s="135">
        <v>45378</v>
      </c>
      <c r="B2353" s="136" t="s">
        <v>59</v>
      </c>
      <c r="C2353" s="162"/>
      <c r="D2353" s="166">
        <v>39177.600000000006</v>
      </c>
    </row>
    <row r="2354" spans="1:4" x14ac:dyDescent="0.25">
      <c r="A2354" s="135">
        <v>45381</v>
      </c>
      <c r="B2354" s="136" t="s">
        <v>59</v>
      </c>
      <c r="C2354" s="162"/>
      <c r="D2354" s="166">
        <v>62113.8</v>
      </c>
    </row>
    <row r="2355" spans="1:4" x14ac:dyDescent="0.25">
      <c r="A2355" s="135">
        <v>45381</v>
      </c>
      <c r="B2355" s="136" t="s">
        <v>59</v>
      </c>
      <c r="C2355" s="162"/>
      <c r="D2355" s="166">
        <v>61244.399999999994</v>
      </c>
    </row>
    <row r="2356" spans="1:4" x14ac:dyDescent="0.25">
      <c r="A2356" s="133">
        <v>45363</v>
      </c>
      <c r="B2356" s="134" t="s">
        <v>676</v>
      </c>
      <c r="C2356" s="162"/>
      <c r="D2356" s="166">
        <v>28938</v>
      </c>
    </row>
    <row r="2357" spans="1:4" x14ac:dyDescent="0.25">
      <c r="A2357" s="133">
        <v>45381</v>
      </c>
      <c r="B2357" s="134" t="s">
        <v>852</v>
      </c>
      <c r="C2357" s="162"/>
      <c r="D2357" s="166">
        <v>333362.02</v>
      </c>
    </row>
    <row r="2358" spans="1:4" x14ac:dyDescent="0.25">
      <c r="A2358" s="133">
        <v>45336</v>
      </c>
      <c r="B2358" s="134" t="s">
        <v>847</v>
      </c>
      <c r="C2358" s="162"/>
      <c r="D2358" s="166">
        <v>489241.59999999998</v>
      </c>
    </row>
    <row r="2359" spans="1:4" x14ac:dyDescent="0.25">
      <c r="A2359" s="135">
        <v>45336</v>
      </c>
      <c r="B2359" s="136" t="s">
        <v>847</v>
      </c>
      <c r="C2359" s="162"/>
      <c r="D2359" s="166">
        <v>489241.59999999998</v>
      </c>
    </row>
    <row r="2360" spans="1:4" x14ac:dyDescent="0.25">
      <c r="A2360" s="135">
        <v>45350</v>
      </c>
      <c r="B2360" s="136" t="s">
        <v>847</v>
      </c>
      <c r="C2360" s="162"/>
      <c r="D2360" s="166">
        <v>477432.32000000001</v>
      </c>
    </row>
    <row r="2361" spans="1:4" x14ac:dyDescent="0.25">
      <c r="A2361" s="133">
        <v>45292</v>
      </c>
      <c r="B2361" s="134" t="s">
        <v>705</v>
      </c>
      <c r="C2361" s="162"/>
      <c r="D2361" s="166">
        <v>120120</v>
      </c>
    </row>
    <row r="2362" spans="1:4" x14ac:dyDescent="0.25">
      <c r="A2362" s="135">
        <v>45302</v>
      </c>
      <c r="B2362" s="136" t="s">
        <v>705</v>
      </c>
      <c r="C2362" s="162"/>
      <c r="D2362" s="166">
        <v>120083.04000000001</v>
      </c>
    </row>
    <row r="2363" spans="1:4" x14ac:dyDescent="0.25">
      <c r="A2363" s="133">
        <v>45292</v>
      </c>
      <c r="B2363" s="134" t="s">
        <v>940</v>
      </c>
      <c r="C2363" s="162"/>
      <c r="D2363" s="140">
        <v>51600</v>
      </c>
    </row>
    <row r="2364" spans="1:4" x14ac:dyDescent="0.25">
      <c r="A2364" s="135">
        <v>45292</v>
      </c>
      <c r="B2364" s="136" t="s">
        <v>941</v>
      </c>
      <c r="C2364" s="162"/>
      <c r="D2364" s="142">
        <v>778000</v>
      </c>
    </row>
    <row r="2365" spans="1:4" x14ac:dyDescent="0.25">
      <c r="A2365" s="135">
        <v>45292</v>
      </c>
      <c r="B2365" s="136" t="s">
        <v>867</v>
      </c>
      <c r="C2365" s="162"/>
      <c r="D2365" s="142">
        <v>100000</v>
      </c>
    </row>
    <row r="2366" spans="1:4" x14ac:dyDescent="0.25">
      <c r="A2366" s="135">
        <v>45293</v>
      </c>
      <c r="B2366" s="136" t="s">
        <v>942</v>
      </c>
      <c r="C2366" s="162"/>
      <c r="D2366" s="142">
        <v>1066000</v>
      </c>
    </row>
    <row r="2367" spans="1:4" x14ac:dyDescent="0.25">
      <c r="A2367" s="135">
        <v>45293</v>
      </c>
      <c r="B2367" s="136" t="s">
        <v>779</v>
      </c>
      <c r="C2367" s="162"/>
      <c r="D2367" s="142">
        <v>10248</v>
      </c>
    </row>
    <row r="2368" spans="1:4" x14ac:dyDescent="0.25">
      <c r="A2368" s="135">
        <v>45293</v>
      </c>
      <c r="B2368" s="136" t="s">
        <v>779</v>
      </c>
      <c r="C2368" s="162"/>
      <c r="D2368" s="142">
        <v>11124</v>
      </c>
    </row>
    <row r="2369" spans="1:4" x14ac:dyDescent="0.25">
      <c r="A2369" s="135">
        <v>45294</v>
      </c>
      <c r="B2369" s="136" t="s">
        <v>943</v>
      </c>
      <c r="C2369" s="162"/>
      <c r="D2369" s="142">
        <v>464000</v>
      </c>
    </row>
    <row r="2370" spans="1:4" x14ac:dyDescent="0.25">
      <c r="A2370" s="135">
        <v>45294</v>
      </c>
      <c r="B2370" s="136" t="s">
        <v>944</v>
      </c>
      <c r="C2370" s="162"/>
      <c r="D2370" s="142">
        <v>712000</v>
      </c>
    </row>
    <row r="2371" spans="1:4" x14ac:dyDescent="0.25">
      <c r="A2371" s="135">
        <v>45294</v>
      </c>
      <c r="B2371" s="136" t="s">
        <v>945</v>
      </c>
      <c r="C2371" s="162"/>
      <c r="D2371" s="142">
        <v>532000</v>
      </c>
    </row>
    <row r="2372" spans="1:4" x14ac:dyDescent="0.25">
      <c r="A2372" s="135">
        <v>45296</v>
      </c>
      <c r="B2372" s="136" t="s">
        <v>946</v>
      </c>
      <c r="C2372" s="162"/>
      <c r="D2372" s="142">
        <v>641000</v>
      </c>
    </row>
    <row r="2373" spans="1:4" x14ac:dyDescent="0.25">
      <c r="A2373" s="135">
        <v>45296</v>
      </c>
      <c r="B2373" s="136" t="s">
        <v>805</v>
      </c>
      <c r="C2373" s="162"/>
      <c r="D2373" s="142">
        <v>100000</v>
      </c>
    </row>
    <row r="2374" spans="1:4" x14ac:dyDescent="0.25">
      <c r="A2374" s="135">
        <v>45301</v>
      </c>
      <c r="B2374" s="136" t="s">
        <v>783</v>
      </c>
      <c r="C2374" s="162"/>
      <c r="D2374" s="142">
        <v>200000</v>
      </c>
    </row>
    <row r="2375" spans="1:4" x14ac:dyDescent="0.25">
      <c r="A2375" s="135">
        <v>45309</v>
      </c>
      <c r="B2375" s="136" t="s">
        <v>804</v>
      </c>
      <c r="C2375" s="162"/>
      <c r="D2375" s="142">
        <v>100000</v>
      </c>
    </row>
    <row r="2376" spans="1:4" x14ac:dyDescent="0.25">
      <c r="A2376" s="135">
        <v>45319</v>
      </c>
      <c r="B2376" s="136" t="s">
        <v>815</v>
      </c>
      <c r="C2376" s="162"/>
      <c r="D2376" s="142">
        <v>50000</v>
      </c>
    </row>
    <row r="2377" spans="1:4" x14ac:dyDescent="0.25">
      <c r="A2377" s="135">
        <v>45319</v>
      </c>
      <c r="B2377" s="136" t="s">
        <v>947</v>
      </c>
      <c r="C2377" s="162"/>
      <c r="D2377" s="142">
        <v>250000</v>
      </c>
    </row>
    <row r="2378" spans="1:4" x14ac:dyDescent="0.25">
      <c r="A2378" s="135">
        <v>45323</v>
      </c>
      <c r="B2378" s="136" t="s">
        <v>802</v>
      </c>
      <c r="C2378" s="162"/>
      <c r="D2378" s="142">
        <v>771000</v>
      </c>
    </row>
    <row r="2379" spans="1:4" x14ac:dyDescent="0.25">
      <c r="A2379" s="135">
        <v>45324</v>
      </c>
      <c r="B2379" s="136" t="s">
        <v>948</v>
      </c>
      <c r="C2379" s="162"/>
      <c r="D2379" s="142">
        <v>805000</v>
      </c>
    </row>
    <row r="2380" spans="1:4" x14ac:dyDescent="0.25">
      <c r="A2380" s="135">
        <v>45325</v>
      </c>
      <c r="B2380" s="136" t="s">
        <v>949</v>
      </c>
      <c r="C2380" s="162"/>
      <c r="D2380" s="142">
        <v>315000</v>
      </c>
    </row>
    <row r="2381" spans="1:4" x14ac:dyDescent="0.25">
      <c r="A2381" s="135">
        <v>45325</v>
      </c>
      <c r="B2381" s="136" t="s">
        <v>945</v>
      </c>
      <c r="C2381" s="162"/>
      <c r="D2381" s="142">
        <v>251000</v>
      </c>
    </row>
    <row r="2382" spans="1:4" x14ac:dyDescent="0.25">
      <c r="A2382" s="135">
        <v>45326</v>
      </c>
      <c r="B2382" s="136" t="s">
        <v>950</v>
      </c>
      <c r="C2382" s="162"/>
      <c r="D2382" s="142">
        <v>1002000</v>
      </c>
    </row>
    <row r="2383" spans="1:4" x14ac:dyDescent="0.25">
      <c r="A2383" s="135">
        <v>45326</v>
      </c>
      <c r="B2383" s="136" t="s">
        <v>951</v>
      </c>
      <c r="C2383" s="162"/>
      <c r="D2383" s="142">
        <v>250000</v>
      </c>
    </row>
    <row r="2384" spans="1:4" x14ac:dyDescent="0.25">
      <c r="A2384" s="135">
        <v>45327</v>
      </c>
      <c r="B2384" s="136" t="s">
        <v>952</v>
      </c>
      <c r="C2384" s="162"/>
      <c r="D2384" s="142">
        <v>451000</v>
      </c>
    </row>
    <row r="2385" spans="1:4" x14ac:dyDescent="0.25">
      <c r="A2385" s="135">
        <v>45327</v>
      </c>
      <c r="B2385" s="136" t="s">
        <v>805</v>
      </c>
      <c r="C2385" s="162"/>
      <c r="D2385" s="142">
        <v>200000</v>
      </c>
    </row>
    <row r="2386" spans="1:4" x14ac:dyDescent="0.25">
      <c r="A2386" s="135">
        <v>45331</v>
      </c>
      <c r="B2386" s="136" t="s">
        <v>953</v>
      </c>
      <c r="C2386" s="162"/>
      <c r="D2386" s="142">
        <v>665000</v>
      </c>
    </row>
    <row r="2387" spans="1:4" x14ac:dyDescent="0.25">
      <c r="A2387" s="135">
        <v>45334</v>
      </c>
      <c r="B2387" s="136" t="s">
        <v>779</v>
      </c>
      <c r="C2387" s="162"/>
      <c r="D2387" s="142">
        <v>9408</v>
      </c>
    </row>
    <row r="2388" spans="1:4" x14ac:dyDescent="0.25">
      <c r="A2388" s="135">
        <v>45342</v>
      </c>
      <c r="B2388" s="136" t="s">
        <v>813</v>
      </c>
      <c r="C2388" s="162"/>
      <c r="D2388" s="142">
        <v>51600</v>
      </c>
    </row>
    <row r="2389" spans="1:4" x14ac:dyDescent="0.25">
      <c r="A2389" s="135">
        <v>45352</v>
      </c>
      <c r="B2389" s="136" t="s">
        <v>947</v>
      </c>
      <c r="C2389" s="162"/>
      <c r="D2389" s="142">
        <v>100000</v>
      </c>
    </row>
    <row r="2390" spans="1:4" x14ac:dyDescent="0.25">
      <c r="A2390" s="135">
        <v>45352</v>
      </c>
      <c r="B2390" s="136" t="s">
        <v>870</v>
      </c>
      <c r="C2390" s="162"/>
      <c r="D2390" s="142">
        <v>200000</v>
      </c>
    </row>
    <row r="2391" spans="1:4" x14ac:dyDescent="0.25">
      <c r="A2391" s="135">
        <v>45352</v>
      </c>
      <c r="B2391" s="136" t="s">
        <v>867</v>
      </c>
      <c r="C2391" s="162"/>
      <c r="D2391" s="142">
        <v>100000</v>
      </c>
    </row>
    <row r="2392" spans="1:4" x14ac:dyDescent="0.25">
      <c r="A2392" s="135">
        <v>45355</v>
      </c>
      <c r="B2392" s="136" t="s">
        <v>779</v>
      </c>
      <c r="C2392" s="162"/>
      <c r="D2392" s="142">
        <v>16782</v>
      </c>
    </row>
    <row r="2393" spans="1:4" x14ac:dyDescent="0.25">
      <c r="A2393" s="135">
        <v>45358</v>
      </c>
      <c r="B2393" s="136" t="s">
        <v>813</v>
      </c>
      <c r="C2393" s="162"/>
      <c r="D2393" s="142">
        <v>38700</v>
      </c>
    </row>
    <row r="2394" spans="1:4" x14ac:dyDescent="0.25">
      <c r="A2394" s="135">
        <v>45366</v>
      </c>
      <c r="B2394" s="136" t="s">
        <v>806</v>
      </c>
      <c r="C2394" s="162"/>
      <c r="D2394" s="142">
        <v>300000</v>
      </c>
    </row>
    <row r="2395" spans="1:4" x14ac:dyDescent="0.25">
      <c r="A2395" s="133">
        <v>45296</v>
      </c>
      <c r="B2395" s="134" t="s">
        <v>820</v>
      </c>
      <c r="C2395" s="162"/>
      <c r="D2395" s="140">
        <v>11039000</v>
      </c>
    </row>
    <row r="2396" spans="1:4" x14ac:dyDescent="0.25">
      <c r="A2396" s="135">
        <v>45299</v>
      </c>
      <c r="B2396" s="136" t="s">
        <v>954</v>
      </c>
      <c r="C2396" s="162"/>
      <c r="D2396" s="142">
        <v>591593</v>
      </c>
    </row>
    <row r="2397" spans="1:4" x14ac:dyDescent="0.25">
      <c r="A2397" s="135">
        <v>45299</v>
      </c>
      <c r="B2397" s="136" t="s">
        <v>955</v>
      </c>
      <c r="C2397" s="162"/>
      <c r="D2397" s="142">
        <v>212400</v>
      </c>
    </row>
    <row r="2398" spans="1:4" x14ac:dyDescent="0.25">
      <c r="A2398" s="135">
        <v>45326</v>
      </c>
      <c r="B2398" s="136" t="s">
        <v>955</v>
      </c>
      <c r="C2398" s="162"/>
      <c r="D2398" s="142">
        <v>377600</v>
      </c>
    </row>
    <row r="2399" spans="1:4" x14ac:dyDescent="0.25">
      <c r="A2399" s="135">
        <v>45331</v>
      </c>
      <c r="B2399" s="136" t="s">
        <v>837</v>
      </c>
      <c r="C2399" s="162"/>
      <c r="D2399" s="142">
        <v>46162</v>
      </c>
    </row>
    <row r="2400" spans="1:4" x14ac:dyDescent="0.25">
      <c r="A2400" s="135">
        <v>45335</v>
      </c>
      <c r="B2400" s="136" t="s">
        <v>954</v>
      </c>
      <c r="C2400" s="162"/>
      <c r="D2400" s="142">
        <v>944000</v>
      </c>
    </row>
    <row r="2401" spans="1:4" x14ac:dyDescent="0.25">
      <c r="A2401" s="135">
        <v>45356</v>
      </c>
      <c r="B2401" s="136" t="s">
        <v>954</v>
      </c>
      <c r="D2401" s="142">
        <v>581527</v>
      </c>
    </row>
    <row r="2402" spans="1:4" x14ac:dyDescent="0.25">
      <c r="A2402" s="135">
        <v>45363</v>
      </c>
      <c r="B2402" s="136" t="s">
        <v>837</v>
      </c>
      <c r="D2402" s="142">
        <v>55012</v>
      </c>
    </row>
    <row r="2403" spans="1:4" x14ac:dyDescent="0.25">
      <c r="A2403" s="133">
        <v>45292</v>
      </c>
      <c r="B2403" s="134" t="s">
        <v>714</v>
      </c>
      <c r="D2403" s="140">
        <v>28818</v>
      </c>
    </row>
    <row r="2404" spans="1:4" x14ac:dyDescent="0.25">
      <c r="A2404" s="135">
        <v>45292</v>
      </c>
      <c r="B2404" s="136" t="s">
        <v>854</v>
      </c>
      <c r="D2404" s="142">
        <v>86000</v>
      </c>
    </row>
    <row r="2405" spans="1:4" x14ac:dyDescent="0.25">
      <c r="A2405" s="135">
        <v>45292</v>
      </c>
      <c r="B2405" s="136" t="s">
        <v>854</v>
      </c>
      <c r="D2405" s="142">
        <v>30100</v>
      </c>
    </row>
    <row r="2406" spans="1:4" x14ac:dyDescent="0.25">
      <c r="A2406" s="135">
        <v>45293</v>
      </c>
      <c r="B2406" s="136" t="s">
        <v>714</v>
      </c>
      <c r="D2406" s="142">
        <v>32272</v>
      </c>
    </row>
    <row r="2407" spans="1:4" x14ac:dyDescent="0.25">
      <c r="A2407" s="135">
        <v>45297</v>
      </c>
      <c r="B2407" s="136" t="s">
        <v>714</v>
      </c>
      <c r="D2407" s="142">
        <v>35338</v>
      </c>
    </row>
    <row r="2408" spans="1:4" x14ac:dyDescent="0.25">
      <c r="A2408" s="135">
        <v>45299</v>
      </c>
      <c r="B2408" s="136" t="s">
        <v>712</v>
      </c>
      <c r="D2408" s="142">
        <v>32000</v>
      </c>
    </row>
    <row r="2409" spans="1:4" x14ac:dyDescent="0.25">
      <c r="A2409" s="135">
        <v>45299</v>
      </c>
      <c r="B2409" s="136" t="s">
        <v>714</v>
      </c>
      <c r="D2409" s="142">
        <v>33551</v>
      </c>
    </row>
    <row r="2410" spans="1:4" x14ac:dyDescent="0.25">
      <c r="A2410" s="135">
        <v>45299</v>
      </c>
      <c r="B2410" s="136" t="s">
        <v>861</v>
      </c>
      <c r="D2410" s="142">
        <v>31000</v>
      </c>
    </row>
    <row r="2411" spans="1:4" x14ac:dyDescent="0.25">
      <c r="A2411" s="135">
        <v>45303</v>
      </c>
      <c r="B2411" s="136" t="s">
        <v>714</v>
      </c>
      <c r="D2411" s="142">
        <v>39979</v>
      </c>
    </row>
    <row r="2412" spans="1:4" x14ac:dyDescent="0.25">
      <c r="A2412" s="135">
        <v>45314</v>
      </c>
      <c r="B2412" s="136" t="s">
        <v>714</v>
      </c>
      <c r="D2412" s="142">
        <v>19021</v>
      </c>
    </row>
    <row r="2413" spans="1:4" x14ac:dyDescent="0.25">
      <c r="A2413" s="135">
        <v>45323</v>
      </c>
      <c r="B2413" s="136" t="s">
        <v>854</v>
      </c>
      <c r="D2413" s="142">
        <v>86000</v>
      </c>
    </row>
    <row r="2414" spans="1:4" x14ac:dyDescent="0.25">
      <c r="A2414" s="135">
        <v>45328</v>
      </c>
      <c r="B2414" s="136" t="s">
        <v>714</v>
      </c>
      <c r="D2414" s="142">
        <v>18530</v>
      </c>
    </row>
    <row r="2415" spans="1:4" x14ac:dyDescent="0.25">
      <c r="A2415" s="135">
        <v>45328</v>
      </c>
      <c r="B2415" s="136" t="s">
        <v>714</v>
      </c>
      <c r="D2415" s="142">
        <v>19784</v>
      </c>
    </row>
    <row r="2416" spans="1:4" x14ac:dyDescent="0.25">
      <c r="A2416" s="135">
        <v>45332</v>
      </c>
      <c r="B2416" s="136" t="s">
        <v>714</v>
      </c>
      <c r="D2416" s="142">
        <v>33152</v>
      </c>
    </row>
    <row r="2417" spans="1:4" x14ac:dyDescent="0.25">
      <c r="A2417" s="135">
        <v>45336</v>
      </c>
      <c r="B2417" s="136" t="s">
        <v>712</v>
      </c>
      <c r="D2417" s="142">
        <v>25000</v>
      </c>
    </row>
    <row r="2418" spans="1:4" x14ac:dyDescent="0.25">
      <c r="A2418" s="135">
        <v>45336</v>
      </c>
      <c r="B2418" s="136" t="s">
        <v>714</v>
      </c>
      <c r="D2418" s="142">
        <v>29542</v>
      </c>
    </row>
    <row r="2419" spans="1:4" x14ac:dyDescent="0.25">
      <c r="A2419" s="135">
        <v>45336</v>
      </c>
      <c r="B2419" s="136" t="s">
        <v>714</v>
      </c>
      <c r="D2419" s="142">
        <v>21609</v>
      </c>
    </row>
    <row r="2420" spans="1:4" x14ac:dyDescent="0.25">
      <c r="A2420" s="135">
        <v>45336</v>
      </c>
      <c r="B2420" s="136" t="s">
        <v>861</v>
      </c>
      <c r="D2420" s="142">
        <v>35000</v>
      </c>
    </row>
    <row r="2421" spans="1:4" x14ac:dyDescent="0.25">
      <c r="A2421" s="135">
        <v>45346</v>
      </c>
      <c r="B2421" s="136" t="s">
        <v>714</v>
      </c>
      <c r="D2421" s="142">
        <v>28318</v>
      </c>
    </row>
    <row r="2422" spans="1:4" x14ac:dyDescent="0.25">
      <c r="A2422" s="135">
        <v>45346</v>
      </c>
      <c r="B2422" s="136" t="s">
        <v>714</v>
      </c>
      <c r="D2422" s="142">
        <v>42251</v>
      </c>
    </row>
    <row r="2423" spans="1:4" x14ac:dyDescent="0.25">
      <c r="A2423" s="135">
        <v>45352</v>
      </c>
      <c r="B2423" s="136" t="s">
        <v>854</v>
      </c>
      <c r="D2423" s="142">
        <v>21500</v>
      </c>
    </row>
    <row r="2424" spans="1:4" x14ac:dyDescent="0.25">
      <c r="A2424" s="135">
        <v>45353</v>
      </c>
      <c r="B2424" s="136" t="s">
        <v>714</v>
      </c>
      <c r="D2424" s="142">
        <v>22565</v>
      </c>
    </row>
    <row r="2425" spans="1:4" x14ac:dyDescent="0.25">
      <c r="A2425" s="135">
        <v>45363</v>
      </c>
      <c r="B2425" s="136" t="s">
        <v>861</v>
      </c>
      <c r="D2425" s="142">
        <v>52000</v>
      </c>
    </row>
    <row r="2426" spans="1:4" x14ac:dyDescent="0.25">
      <c r="A2426" s="135">
        <v>45363</v>
      </c>
      <c r="B2426" s="136" t="s">
        <v>714</v>
      </c>
      <c r="D2426" s="142">
        <v>42562</v>
      </c>
    </row>
    <row r="2427" spans="1:4" x14ac:dyDescent="0.25">
      <c r="A2427" s="135">
        <v>45367</v>
      </c>
      <c r="B2427" s="136" t="s">
        <v>714</v>
      </c>
      <c r="D2427" s="142">
        <v>30025</v>
      </c>
    </row>
    <row r="2428" spans="1:4" x14ac:dyDescent="0.25">
      <c r="A2428" s="135">
        <v>45378</v>
      </c>
      <c r="B2428" s="136" t="s">
        <v>712</v>
      </c>
      <c r="D2428" s="142">
        <v>4000</v>
      </c>
    </row>
    <row r="2429" spans="1:4" x14ac:dyDescent="0.25">
      <c r="A2429" s="135">
        <v>45381</v>
      </c>
      <c r="B2429" s="136" t="s">
        <v>714</v>
      </c>
      <c r="D2429" s="142">
        <v>50338</v>
      </c>
    </row>
    <row r="2430" spans="1:4" x14ac:dyDescent="0.25">
      <c r="A2430" s="135">
        <v>45381</v>
      </c>
      <c r="B2430" s="136" t="s">
        <v>714</v>
      </c>
      <c r="D2430" s="142">
        <v>43894</v>
      </c>
    </row>
    <row r="2431" spans="1:4" x14ac:dyDescent="0.25">
      <c r="A2431" s="135">
        <v>45382</v>
      </c>
      <c r="B2431" s="136" t="s">
        <v>714</v>
      </c>
      <c r="D2431" s="142">
        <v>23775</v>
      </c>
    </row>
    <row r="2432" spans="1:4" x14ac:dyDescent="0.25">
      <c r="A2432" s="135">
        <v>45382</v>
      </c>
      <c r="B2432" s="136" t="s">
        <v>712</v>
      </c>
      <c r="D2432" s="142">
        <v>3000</v>
      </c>
    </row>
    <row r="2433" spans="1:4" x14ac:dyDescent="0.25">
      <c r="A2433" s="179">
        <v>45384</v>
      </c>
      <c r="B2433" s="114" t="s">
        <v>843</v>
      </c>
      <c r="D2433" s="210">
        <v>74592</v>
      </c>
    </row>
    <row r="2434" spans="1:4" x14ac:dyDescent="0.25">
      <c r="A2434" s="179">
        <v>45384</v>
      </c>
      <c r="B2434" s="114" t="s">
        <v>843</v>
      </c>
      <c r="D2434" s="210">
        <v>99431.14</v>
      </c>
    </row>
    <row r="2435" spans="1:4" x14ac:dyDescent="0.25">
      <c r="A2435" s="179">
        <v>45385</v>
      </c>
      <c r="B2435" s="114" t="s">
        <v>843</v>
      </c>
      <c r="D2435" s="210">
        <v>74592</v>
      </c>
    </row>
    <row r="2436" spans="1:4" x14ac:dyDescent="0.25">
      <c r="A2436" s="179">
        <v>45385</v>
      </c>
      <c r="B2436" s="114" t="s">
        <v>843</v>
      </c>
      <c r="D2436" s="210">
        <v>99431.14</v>
      </c>
    </row>
    <row r="2437" spans="1:4" x14ac:dyDescent="0.25">
      <c r="A2437" s="179">
        <v>45387</v>
      </c>
      <c r="B2437" s="114" t="s">
        <v>843</v>
      </c>
      <c r="D2437" s="210">
        <v>74567.14</v>
      </c>
    </row>
    <row r="2438" spans="1:4" x14ac:dyDescent="0.25">
      <c r="A2438" s="179">
        <v>45397</v>
      </c>
      <c r="B2438" s="114" t="s">
        <v>51</v>
      </c>
      <c r="D2438" s="210">
        <v>62720</v>
      </c>
    </row>
    <row r="2439" spans="1:4" x14ac:dyDescent="0.25">
      <c r="A2439" s="179">
        <v>45398</v>
      </c>
      <c r="B2439" s="114" t="s">
        <v>843</v>
      </c>
      <c r="D2439" s="210">
        <v>74592</v>
      </c>
    </row>
    <row r="2440" spans="1:4" x14ac:dyDescent="0.25">
      <c r="A2440" s="179">
        <v>45398</v>
      </c>
      <c r="B2440" s="114" t="s">
        <v>51</v>
      </c>
      <c r="D2440" s="210">
        <v>62720</v>
      </c>
    </row>
    <row r="2441" spans="1:4" x14ac:dyDescent="0.25">
      <c r="A2441" s="179">
        <v>45401</v>
      </c>
      <c r="B2441" s="114" t="s">
        <v>51</v>
      </c>
      <c r="D2441" s="210">
        <v>62720</v>
      </c>
    </row>
    <row r="2442" spans="1:4" x14ac:dyDescent="0.25">
      <c r="A2442" s="179">
        <v>45403</v>
      </c>
      <c r="B2442" s="114" t="s">
        <v>51</v>
      </c>
      <c r="D2442" s="210">
        <v>62720</v>
      </c>
    </row>
    <row r="2443" spans="1:4" x14ac:dyDescent="0.25">
      <c r="A2443" s="179">
        <v>45406</v>
      </c>
      <c r="B2443" s="114" t="s">
        <v>843</v>
      </c>
      <c r="D2443" s="210">
        <v>75096</v>
      </c>
    </row>
    <row r="2444" spans="1:4" x14ac:dyDescent="0.25">
      <c r="A2444" s="179">
        <v>45407</v>
      </c>
      <c r="B2444" s="114" t="s">
        <v>51</v>
      </c>
      <c r="D2444" s="210">
        <v>31360</v>
      </c>
    </row>
    <row r="2445" spans="1:4" x14ac:dyDescent="0.25">
      <c r="A2445" s="179">
        <v>45408</v>
      </c>
      <c r="B2445" s="114" t="s">
        <v>843</v>
      </c>
      <c r="D2445" s="210">
        <v>74592</v>
      </c>
    </row>
    <row r="2446" spans="1:4" x14ac:dyDescent="0.25">
      <c r="A2446" s="179">
        <v>45412</v>
      </c>
      <c r="B2446" s="114" t="s">
        <v>51</v>
      </c>
      <c r="D2446" s="210">
        <v>62720</v>
      </c>
    </row>
    <row r="2447" spans="1:4" x14ac:dyDescent="0.25">
      <c r="A2447" s="179">
        <v>45418</v>
      </c>
      <c r="B2447" s="114" t="s">
        <v>843</v>
      </c>
      <c r="D2447" s="210">
        <v>74592</v>
      </c>
    </row>
    <row r="2448" spans="1:4" x14ac:dyDescent="0.25">
      <c r="A2448" s="179">
        <v>45418</v>
      </c>
      <c r="B2448" s="114" t="s">
        <v>680</v>
      </c>
      <c r="D2448" s="210">
        <v>69198.009999999995</v>
      </c>
    </row>
    <row r="2449" spans="1:4" x14ac:dyDescent="0.25">
      <c r="A2449" s="179">
        <v>45420</v>
      </c>
      <c r="B2449" s="114" t="s">
        <v>843</v>
      </c>
      <c r="D2449" s="210">
        <v>99431.14</v>
      </c>
    </row>
    <row r="2450" spans="1:4" x14ac:dyDescent="0.25">
      <c r="A2450" s="179">
        <v>45421</v>
      </c>
      <c r="B2450" s="114" t="s">
        <v>843</v>
      </c>
      <c r="D2450" s="210">
        <v>74592</v>
      </c>
    </row>
    <row r="2451" spans="1:4" x14ac:dyDescent="0.25">
      <c r="A2451" s="179">
        <v>45421</v>
      </c>
      <c r="B2451" s="114" t="s">
        <v>680</v>
      </c>
      <c r="D2451" s="210">
        <v>64232.990000000005</v>
      </c>
    </row>
    <row r="2452" spans="1:4" x14ac:dyDescent="0.25">
      <c r="A2452" s="179">
        <v>45422</v>
      </c>
      <c r="B2452" s="114" t="s">
        <v>680</v>
      </c>
      <c r="D2452" s="210">
        <v>64232.990000000005</v>
      </c>
    </row>
    <row r="2453" spans="1:4" x14ac:dyDescent="0.25">
      <c r="A2453" s="179">
        <v>45425</v>
      </c>
      <c r="B2453" s="114" t="s">
        <v>843</v>
      </c>
      <c r="D2453" s="210">
        <v>99431.14</v>
      </c>
    </row>
    <row r="2454" spans="1:4" x14ac:dyDescent="0.25">
      <c r="A2454" s="179">
        <v>45426</v>
      </c>
      <c r="B2454" s="114" t="s">
        <v>843</v>
      </c>
      <c r="D2454" s="210">
        <v>99431.14</v>
      </c>
    </row>
    <row r="2455" spans="1:4" x14ac:dyDescent="0.25">
      <c r="A2455" s="179">
        <v>45427</v>
      </c>
      <c r="B2455" s="114" t="s">
        <v>680</v>
      </c>
      <c r="D2455" s="210">
        <v>55883.520000000004</v>
      </c>
    </row>
    <row r="2456" spans="1:4" x14ac:dyDescent="0.25">
      <c r="A2456" s="179">
        <v>45434</v>
      </c>
      <c r="B2456" s="114" t="s">
        <v>680</v>
      </c>
      <c r="D2456" s="210">
        <v>59638</v>
      </c>
    </row>
    <row r="2457" spans="1:4" x14ac:dyDescent="0.25">
      <c r="A2457" s="179">
        <v>45435</v>
      </c>
      <c r="B2457" s="114" t="s">
        <v>843</v>
      </c>
      <c r="D2457" s="210">
        <v>99431.14</v>
      </c>
    </row>
    <row r="2458" spans="1:4" x14ac:dyDescent="0.25">
      <c r="A2458" s="179">
        <v>45436</v>
      </c>
      <c r="B2458" s="114" t="s">
        <v>680</v>
      </c>
      <c r="D2458" s="210">
        <v>56612</v>
      </c>
    </row>
    <row r="2459" spans="1:4" x14ac:dyDescent="0.25">
      <c r="A2459" s="179">
        <v>45440</v>
      </c>
      <c r="B2459" s="114" t="s">
        <v>680</v>
      </c>
      <c r="D2459" s="210">
        <v>61746</v>
      </c>
    </row>
    <row r="2460" spans="1:4" x14ac:dyDescent="0.25">
      <c r="A2460" s="179">
        <v>45453</v>
      </c>
      <c r="B2460" s="114" t="s">
        <v>680</v>
      </c>
      <c r="D2460" s="210">
        <v>49717</v>
      </c>
    </row>
    <row r="2461" spans="1:4" x14ac:dyDescent="0.25">
      <c r="A2461" s="179">
        <v>45455</v>
      </c>
      <c r="B2461" s="114" t="s">
        <v>680</v>
      </c>
      <c r="D2461" s="210">
        <v>53854</v>
      </c>
    </row>
    <row r="2462" spans="1:4" x14ac:dyDescent="0.25">
      <c r="A2462" s="179">
        <v>45457</v>
      </c>
      <c r="B2462" s="114" t="s">
        <v>680</v>
      </c>
      <c r="D2462" s="210">
        <v>54434.990000000005</v>
      </c>
    </row>
    <row r="2463" spans="1:4" x14ac:dyDescent="0.25">
      <c r="A2463" s="179">
        <v>45460</v>
      </c>
      <c r="B2463" s="114" t="s">
        <v>680</v>
      </c>
      <c r="D2463" s="210">
        <v>51169.009999999995</v>
      </c>
    </row>
    <row r="2464" spans="1:4" x14ac:dyDescent="0.25">
      <c r="A2464" s="179">
        <v>45460</v>
      </c>
      <c r="B2464" s="114" t="s">
        <v>680</v>
      </c>
      <c r="D2464" s="210">
        <v>59878.990000000005</v>
      </c>
    </row>
    <row r="2465" spans="1:4" x14ac:dyDescent="0.25">
      <c r="A2465" s="179">
        <v>45461</v>
      </c>
      <c r="B2465" s="114" t="s">
        <v>680</v>
      </c>
      <c r="D2465" s="210">
        <v>60680.989999999991</v>
      </c>
    </row>
    <row r="2466" spans="1:4" x14ac:dyDescent="0.25">
      <c r="A2466" s="179">
        <v>45383</v>
      </c>
      <c r="B2466" s="208" t="s">
        <v>938</v>
      </c>
      <c r="D2466" s="210">
        <v>-4428.01</v>
      </c>
    </row>
    <row r="2467" spans="1:4" x14ac:dyDescent="0.25">
      <c r="A2467" s="179">
        <v>45384</v>
      </c>
      <c r="B2467" s="114" t="s">
        <v>843</v>
      </c>
      <c r="D2467" s="210">
        <v>7800.01</v>
      </c>
    </row>
    <row r="2468" spans="1:4" x14ac:dyDescent="0.25">
      <c r="A2468" s="179">
        <v>45384</v>
      </c>
      <c r="B2468" s="114" t="s">
        <v>843</v>
      </c>
      <c r="D2468" s="210">
        <v>7800.01</v>
      </c>
    </row>
    <row r="2469" spans="1:4" x14ac:dyDescent="0.25">
      <c r="A2469" s="179">
        <v>45384</v>
      </c>
      <c r="B2469" s="114" t="s">
        <v>934</v>
      </c>
      <c r="D2469" s="210">
        <v>39330</v>
      </c>
    </row>
    <row r="2470" spans="1:4" x14ac:dyDescent="0.25">
      <c r="A2470" s="179">
        <v>45385</v>
      </c>
      <c r="B2470" s="114" t="s">
        <v>843</v>
      </c>
      <c r="D2470" s="210">
        <v>7800.01</v>
      </c>
    </row>
    <row r="2471" spans="1:4" x14ac:dyDescent="0.25">
      <c r="A2471" s="179">
        <v>45385</v>
      </c>
      <c r="B2471" s="114" t="s">
        <v>843</v>
      </c>
      <c r="D2471" s="210">
        <v>7800.01</v>
      </c>
    </row>
    <row r="2472" spans="1:4" x14ac:dyDescent="0.25">
      <c r="A2472" s="179">
        <v>45385</v>
      </c>
      <c r="B2472" s="114" t="s">
        <v>57</v>
      </c>
      <c r="D2472" s="210">
        <v>14160</v>
      </c>
    </row>
    <row r="2473" spans="1:4" x14ac:dyDescent="0.25">
      <c r="A2473" s="179">
        <v>45387</v>
      </c>
      <c r="B2473" s="114" t="s">
        <v>933</v>
      </c>
      <c r="D2473" s="210">
        <v>130154</v>
      </c>
    </row>
    <row r="2474" spans="1:4" x14ac:dyDescent="0.25">
      <c r="A2474" s="179">
        <v>45390</v>
      </c>
      <c r="B2474" s="114" t="s">
        <v>700</v>
      </c>
      <c r="D2474" s="210">
        <v>1506506</v>
      </c>
    </row>
    <row r="2475" spans="1:4" x14ac:dyDescent="0.25">
      <c r="A2475" s="179">
        <v>45396</v>
      </c>
      <c r="B2475" s="114" t="s">
        <v>6</v>
      </c>
      <c r="D2475" s="210">
        <v>58410</v>
      </c>
    </row>
    <row r="2476" spans="1:4" x14ac:dyDescent="0.25">
      <c r="A2476" s="179">
        <v>45397</v>
      </c>
      <c r="B2476" s="114" t="s">
        <v>939</v>
      </c>
      <c r="D2476" s="210">
        <v>4236.2</v>
      </c>
    </row>
    <row r="2477" spans="1:4" x14ac:dyDescent="0.25">
      <c r="A2477" s="179">
        <v>45397</v>
      </c>
      <c r="B2477" s="114" t="s">
        <v>697</v>
      </c>
      <c r="D2477" s="210">
        <v>650000.6399999999</v>
      </c>
    </row>
    <row r="2478" spans="1:4" x14ac:dyDescent="0.25">
      <c r="A2478" s="179">
        <v>45397</v>
      </c>
      <c r="B2478" s="114" t="s">
        <v>7</v>
      </c>
      <c r="D2478" s="210">
        <v>8342.6</v>
      </c>
    </row>
    <row r="2479" spans="1:4" x14ac:dyDescent="0.25">
      <c r="A2479" s="179">
        <v>45397</v>
      </c>
      <c r="B2479" s="114" t="s">
        <v>696</v>
      </c>
      <c r="D2479" s="210">
        <v>64310</v>
      </c>
    </row>
    <row r="2480" spans="1:4" x14ac:dyDescent="0.25">
      <c r="A2480" s="179">
        <v>45397</v>
      </c>
      <c r="B2480" s="114" t="s">
        <v>58</v>
      </c>
      <c r="D2480" s="210">
        <v>28320</v>
      </c>
    </row>
    <row r="2481" spans="1:4" x14ac:dyDescent="0.25">
      <c r="A2481" s="179">
        <v>45400</v>
      </c>
      <c r="B2481" s="114" t="s">
        <v>684</v>
      </c>
      <c r="D2481" s="210">
        <v>1829228.92</v>
      </c>
    </row>
    <row r="2482" spans="1:4" x14ac:dyDescent="0.25">
      <c r="A2482" s="179">
        <v>45400</v>
      </c>
      <c r="B2482" s="114" t="s">
        <v>995</v>
      </c>
      <c r="D2482" s="210">
        <v>19930.199999999997</v>
      </c>
    </row>
    <row r="2483" spans="1:4" x14ac:dyDescent="0.25">
      <c r="A2483" s="179">
        <v>45404</v>
      </c>
      <c r="B2483" s="114" t="s">
        <v>933</v>
      </c>
      <c r="D2483" s="210">
        <v>-59000</v>
      </c>
    </row>
    <row r="2484" spans="1:4" x14ac:dyDescent="0.25">
      <c r="A2484" s="179">
        <v>45404</v>
      </c>
      <c r="B2484" s="114" t="s">
        <v>697</v>
      </c>
      <c r="D2484" s="210">
        <v>4294.0200000000004</v>
      </c>
    </row>
    <row r="2485" spans="1:4" x14ac:dyDescent="0.25">
      <c r="A2485" s="179">
        <v>45405</v>
      </c>
      <c r="B2485" s="114" t="s">
        <v>937</v>
      </c>
      <c r="D2485" s="210">
        <v>185970.54</v>
      </c>
    </row>
    <row r="2486" spans="1:4" x14ac:dyDescent="0.25">
      <c r="A2486" s="179">
        <v>45406</v>
      </c>
      <c r="B2486" s="114" t="s">
        <v>6</v>
      </c>
      <c r="D2486" s="210">
        <v>19470</v>
      </c>
    </row>
    <row r="2487" spans="1:4" x14ac:dyDescent="0.25">
      <c r="A2487" s="179">
        <v>45408</v>
      </c>
      <c r="B2487" s="114" t="s">
        <v>843</v>
      </c>
      <c r="D2487" s="210">
        <v>7800.01</v>
      </c>
    </row>
    <row r="2488" spans="1:4" x14ac:dyDescent="0.25">
      <c r="A2488" s="179">
        <v>45409</v>
      </c>
      <c r="B2488" s="114" t="s">
        <v>684</v>
      </c>
      <c r="D2488" s="210">
        <v>1821430.2999999998</v>
      </c>
    </row>
    <row r="2489" spans="1:4" x14ac:dyDescent="0.25">
      <c r="A2489" s="179">
        <v>45413</v>
      </c>
      <c r="B2489" s="114" t="s">
        <v>996</v>
      </c>
      <c r="D2489" s="210">
        <v>6769.66</v>
      </c>
    </row>
    <row r="2490" spans="1:4" x14ac:dyDescent="0.25">
      <c r="A2490" s="179">
        <v>45414</v>
      </c>
      <c r="B2490" s="114" t="s">
        <v>996</v>
      </c>
      <c r="D2490" s="210">
        <v>33670.120000000003</v>
      </c>
    </row>
    <row r="2491" spans="1:4" x14ac:dyDescent="0.25">
      <c r="A2491" s="179">
        <v>45415</v>
      </c>
      <c r="B2491" s="114" t="s">
        <v>850</v>
      </c>
      <c r="D2491" s="210">
        <v>130621.57</v>
      </c>
    </row>
    <row r="2492" spans="1:4" x14ac:dyDescent="0.25">
      <c r="A2492" s="179">
        <v>45415</v>
      </c>
      <c r="B2492" s="114" t="s">
        <v>7</v>
      </c>
      <c r="D2492" s="210">
        <v>13971.2</v>
      </c>
    </row>
    <row r="2493" spans="1:4" x14ac:dyDescent="0.25">
      <c r="A2493" s="179">
        <v>45415</v>
      </c>
      <c r="B2493" s="114" t="s">
        <v>996</v>
      </c>
      <c r="D2493" s="210">
        <v>70835.399999999994</v>
      </c>
    </row>
    <row r="2494" spans="1:4" x14ac:dyDescent="0.25">
      <c r="A2494" s="179">
        <v>45416</v>
      </c>
      <c r="B2494" s="114" t="s">
        <v>996</v>
      </c>
      <c r="D2494" s="210">
        <v>93352.16</v>
      </c>
    </row>
    <row r="2495" spans="1:4" x14ac:dyDescent="0.25">
      <c r="A2495" s="179">
        <v>45418</v>
      </c>
      <c r="B2495" s="114" t="s">
        <v>934</v>
      </c>
      <c r="D2495" s="210">
        <v>519.20000000000005</v>
      </c>
    </row>
    <row r="2496" spans="1:4" x14ac:dyDescent="0.25">
      <c r="A2496" s="179">
        <v>45419</v>
      </c>
      <c r="B2496" s="114" t="s">
        <v>996</v>
      </c>
      <c r="D2496" s="210">
        <v>90883.6</v>
      </c>
    </row>
    <row r="2497" spans="1:4" x14ac:dyDescent="0.25">
      <c r="A2497" s="179">
        <v>45420</v>
      </c>
      <c r="B2497" s="114" t="s">
        <v>684</v>
      </c>
      <c r="D2497" s="210">
        <v>1972165.8599999999</v>
      </c>
    </row>
    <row r="2498" spans="1:4" x14ac:dyDescent="0.25">
      <c r="A2498" s="179">
        <v>45420</v>
      </c>
      <c r="B2498" s="114" t="s">
        <v>843</v>
      </c>
      <c r="D2498" s="210">
        <v>7800.01</v>
      </c>
    </row>
    <row r="2499" spans="1:4" x14ac:dyDescent="0.25">
      <c r="A2499" s="179">
        <v>45420</v>
      </c>
      <c r="B2499" s="114" t="s">
        <v>996</v>
      </c>
      <c r="D2499" s="210">
        <v>97414.9</v>
      </c>
    </row>
    <row r="2500" spans="1:4" x14ac:dyDescent="0.25">
      <c r="A2500" s="179">
        <v>45421</v>
      </c>
      <c r="B2500" s="114" t="s">
        <v>843</v>
      </c>
      <c r="D2500" s="210">
        <v>7800.01</v>
      </c>
    </row>
    <row r="2501" spans="1:4" x14ac:dyDescent="0.25">
      <c r="A2501" s="179">
        <v>45421</v>
      </c>
      <c r="B2501" s="114" t="s">
        <v>7</v>
      </c>
      <c r="D2501" s="210">
        <v>13947.599999999999</v>
      </c>
    </row>
    <row r="2502" spans="1:4" x14ac:dyDescent="0.25">
      <c r="A2502" s="179">
        <v>45421</v>
      </c>
      <c r="B2502" s="114" t="s">
        <v>996</v>
      </c>
      <c r="D2502" s="210">
        <v>91400.44</v>
      </c>
    </row>
    <row r="2503" spans="1:4" x14ac:dyDescent="0.25">
      <c r="A2503" s="179">
        <v>45422</v>
      </c>
      <c r="B2503" s="114" t="s">
        <v>699</v>
      </c>
      <c r="D2503" s="210">
        <v>35282</v>
      </c>
    </row>
    <row r="2504" spans="1:4" x14ac:dyDescent="0.25">
      <c r="A2504" s="179">
        <v>45422</v>
      </c>
      <c r="B2504" s="114" t="s">
        <v>996</v>
      </c>
      <c r="D2504" s="210">
        <v>90088.28</v>
      </c>
    </row>
    <row r="2505" spans="1:4" x14ac:dyDescent="0.25">
      <c r="A2505" s="179">
        <v>45422</v>
      </c>
      <c r="B2505" s="114" t="s">
        <v>996</v>
      </c>
      <c r="D2505" s="210">
        <v>80995.200000000012</v>
      </c>
    </row>
    <row r="2506" spans="1:4" x14ac:dyDescent="0.25">
      <c r="A2506" s="179">
        <v>45423</v>
      </c>
      <c r="B2506" s="114" t="s">
        <v>57</v>
      </c>
      <c r="D2506" s="210">
        <v>14160</v>
      </c>
    </row>
    <row r="2507" spans="1:4" x14ac:dyDescent="0.25">
      <c r="A2507" s="179">
        <v>45426</v>
      </c>
      <c r="B2507" s="114" t="s">
        <v>843</v>
      </c>
      <c r="D2507" s="210">
        <v>39000.01</v>
      </c>
    </row>
    <row r="2508" spans="1:4" x14ac:dyDescent="0.25">
      <c r="A2508" s="179">
        <v>45427</v>
      </c>
      <c r="B2508" s="114" t="s">
        <v>997</v>
      </c>
      <c r="D2508" s="210">
        <v>35237.99</v>
      </c>
    </row>
    <row r="2509" spans="1:4" x14ac:dyDescent="0.25">
      <c r="A2509" s="179">
        <v>45433</v>
      </c>
      <c r="B2509" s="114" t="s">
        <v>996</v>
      </c>
      <c r="D2509" s="210">
        <v>43612.800000000003</v>
      </c>
    </row>
    <row r="2510" spans="1:4" x14ac:dyDescent="0.25">
      <c r="A2510" s="179">
        <v>45434</v>
      </c>
      <c r="B2510" s="114" t="s">
        <v>997</v>
      </c>
      <c r="D2510" s="210">
        <v>127893.12</v>
      </c>
    </row>
    <row r="2511" spans="1:4" x14ac:dyDescent="0.25">
      <c r="A2511" s="179">
        <v>45435</v>
      </c>
      <c r="B2511" s="114" t="s">
        <v>52</v>
      </c>
      <c r="D2511" s="210">
        <v>47999.560000000005</v>
      </c>
    </row>
    <row r="2512" spans="1:4" x14ac:dyDescent="0.25">
      <c r="A2512" s="179">
        <v>45435</v>
      </c>
      <c r="B2512" s="114" t="s">
        <v>684</v>
      </c>
      <c r="D2512" s="210">
        <v>1957030</v>
      </c>
    </row>
    <row r="2513" spans="1:4" x14ac:dyDescent="0.25">
      <c r="A2513" s="179">
        <v>45435</v>
      </c>
      <c r="B2513" s="114" t="s">
        <v>843</v>
      </c>
      <c r="D2513" s="210">
        <v>15600</v>
      </c>
    </row>
    <row r="2514" spans="1:4" x14ac:dyDescent="0.25">
      <c r="A2514" s="179">
        <v>45436</v>
      </c>
      <c r="B2514" s="114" t="s">
        <v>6</v>
      </c>
      <c r="D2514" s="210">
        <v>15723.5</v>
      </c>
    </row>
    <row r="2515" spans="1:4" x14ac:dyDescent="0.25">
      <c r="A2515" s="179">
        <v>45436</v>
      </c>
      <c r="B2515" s="114" t="s">
        <v>680</v>
      </c>
      <c r="D2515" s="210">
        <v>8400</v>
      </c>
    </row>
    <row r="2516" spans="1:4" x14ac:dyDescent="0.25">
      <c r="A2516" s="179">
        <v>45437</v>
      </c>
      <c r="B2516" s="114" t="s">
        <v>106</v>
      </c>
      <c r="D2516" s="210">
        <v>2950</v>
      </c>
    </row>
    <row r="2517" spans="1:4" x14ac:dyDescent="0.25">
      <c r="A2517" s="179">
        <v>45437</v>
      </c>
      <c r="B2517" s="114" t="s">
        <v>998</v>
      </c>
      <c r="D2517" s="210">
        <v>3574.2200000000003</v>
      </c>
    </row>
    <row r="2518" spans="1:4" x14ac:dyDescent="0.25">
      <c r="A2518" s="179">
        <v>45437</v>
      </c>
      <c r="B2518" s="114" t="s">
        <v>998</v>
      </c>
      <c r="D2518" s="210">
        <v>553.41999999999996</v>
      </c>
    </row>
    <row r="2519" spans="1:4" x14ac:dyDescent="0.25">
      <c r="A2519" s="179">
        <v>45437</v>
      </c>
      <c r="B2519" s="114" t="s">
        <v>7</v>
      </c>
      <c r="D2519" s="210">
        <v>18408</v>
      </c>
    </row>
    <row r="2520" spans="1:4" x14ac:dyDescent="0.25">
      <c r="A2520" s="179">
        <v>45440</v>
      </c>
      <c r="B2520" s="114" t="s">
        <v>995</v>
      </c>
      <c r="D2520" s="210">
        <v>53277</v>
      </c>
    </row>
    <row r="2521" spans="1:4" x14ac:dyDescent="0.25">
      <c r="A2521" s="179">
        <v>45441</v>
      </c>
      <c r="B2521" s="114" t="s">
        <v>997</v>
      </c>
      <c r="D2521" s="210">
        <v>127893.12</v>
      </c>
    </row>
    <row r="2522" spans="1:4" x14ac:dyDescent="0.25">
      <c r="A2522" s="179">
        <v>45444</v>
      </c>
      <c r="B2522" s="114" t="s">
        <v>684</v>
      </c>
      <c r="D2522" s="210">
        <v>2079228.44</v>
      </c>
    </row>
    <row r="2523" spans="1:4" x14ac:dyDescent="0.25">
      <c r="A2523" s="179">
        <v>45445</v>
      </c>
      <c r="B2523" s="114" t="s">
        <v>684</v>
      </c>
      <c r="D2523" s="210">
        <v>1925190.06</v>
      </c>
    </row>
    <row r="2524" spans="1:4" x14ac:dyDescent="0.25">
      <c r="A2524" s="179">
        <v>45446</v>
      </c>
      <c r="B2524" s="114" t="s">
        <v>58</v>
      </c>
      <c r="D2524" s="210">
        <v>26550</v>
      </c>
    </row>
    <row r="2525" spans="1:4" x14ac:dyDescent="0.25">
      <c r="A2525" s="179">
        <v>45447</v>
      </c>
      <c r="B2525" s="114" t="s">
        <v>844</v>
      </c>
      <c r="D2525" s="210">
        <v>1481480.9900000002</v>
      </c>
    </row>
    <row r="2526" spans="1:4" x14ac:dyDescent="0.25">
      <c r="A2526" s="179">
        <v>45447</v>
      </c>
      <c r="B2526" s="114" t="s">
        <v>7</v>
      </c>
      <c r="D2526" s="210">
        <v>13522.8</v>
      </c>
    </row>
    <row r="2527" spans="1:4" x14ac:dyDescent="0.25">
      <c r="A2527" s="179">
        <v>45447</v>
      </c>
      <c r="B2527" s="114" t="s">
        <v>850</v>
      </c>
      <c r="D2527" s="210">
        <v>75704.679999999993</v>
      </c>
    </row>
    <row r="2528" spans="1:4" x14ac:dyDescent="0.25">
      <c r="A2528" s="179">
        <v>45448</v>
      </c>
      <c r="B2528" s="114" t="s">
        <v>695</v>
      </c>
      <c r="D2528" s="210">
        <v>385803.36</v>
      </c>
    </row>
    <row r="2529" spans="1:4" x14ac:dyDescent="0.25">
      <c r="A2529" s="179">
        <v>45449</v>
      </c>
      <c r="B2529" s="114" t="s">
        <v>845</v>
      </c>
      <c r="D2529" s="210">
        <v>50977.5</v>
      </c>
    </row>
    <row r="2530" spans="1:4" x14ac:dyDescent="0.25">
      <c r="A2530" s="179">
        <v>45449</v>
      </c>
      <c r="B2530" s="114" t="s">
        <v>845</v>
      </c>
      <c r="D2530" s="210">
        <v>48195</v>
      </c>
    </row>
    <row r="2531" spans="1:4" x14ac:dyDescent="0.25">
      <c r="A2531" s="179">
        <v>45449</v>
      </c>
      <c r="B2531" s="114" t="s">
        <v>845</v>
      </c>
      <c r="D2531" s="210">
        <v>258271.59999999998</v>
      </c>
    </row>
    <row r="2532" spans="1:4" x14ac:dyDescent="0.25">
      <c r="A2532" s="179">
        <v>45449</v>
      </c>
      <c r="B2532" s="114" t="s">
        <v>997</v>
      </c>
      <c r="D2532" s="210">
        <v>106813.6</v>
      </c>
    </row>
    <row r="2533" spans="1:4" x14ac:dyDescent="0.25">
      <c r="A2533" s="179">
        <v>45450</v>
      </c>
      <c r="B2533" s="114" t="s">
        <v>845</v>
      </c>
      <c r="D2533" s="210">
        <v>134121.45000000001</v>
      </c>
    </row>
    <row r="2534" spans="1:4" x14ac:dyDescent="0.25">
      <c r="A2534" s="179">
        <v>45450</v>
      </c>
      <c r="B2534" s="114" t="s">
        <v>845</v>
      </c>
      <c r="D2534" s="210">
        <v>226860.19999999998</v>
      </c>
    </row>
    <row r="2535" spans="1:4" x14ac:dyDescent="0.25">
      <c r="A2535" s="179">
        <v>45450</v>
      </c>
      <c r="B2535" s="114" t="s">
        <v>845</v>
      </c>
      <c r="D2535" s="210">
        <v>253036.36000000002</v>
      </c>
    </row>
    <row r="2536" spans="1:4" x14ac:dyDescent="0.25">
      <c r="A2536" s="179">
        <v>45453</v>
      </c>
      <c r="B2536" s="114" t="s">
        <v>845</v>
      </c>
      <c r="D2536" s="210">
        <v>225115.11999999997</v>
      </c>
    </row>
    <row r="2537" spans="1:4" x14ac:dyDescent="0.25">
      <c r="A2537" s="179">
        <v>45453</v>
      </c>
      <c r="B2537" s="114" t="s">
        <v>680</v>
      </c>
      <c r="D2537" s="210">
        <v>16800</v>
      </c>
    </row>
    <row r="2538" spans="1:4" x14ac:dyDescent="0.25">
      <c r="A2538" s="179">
        <v>45454</v>
      </c>
      <c r="B2538" s="114" t="s">
        <v>845</v>
      </c>
      <c r="D2538" s="210">
        <v>81410.719999999987</v>
      </c>
    </row>
    <row r="2539" spans="1:4" x14ac:dyDescent="0.25">
      <c r="A2539" s="179">
        <v>45454</v>
      </c>
      <c r="B2539" s="114" t="s">
        <v>997</v>
      </c>
      <c r="D2539" s="210">
        <v>101543.72</v>
      </c>
    </row>
    <row r="2540" spans="1:4" x14ac:dyDescent="0.25">
      <c r="A2540" s="179">
        <v>45454</v>
      </c>
      <c r="B2540" s="114" t="s">
        <v>57</v>
      </c>
      <c r="D2540" s="210">
        <v>14160</v>
      </c>
    </row>
    <row r="2541" spans="1:4" x14ac:dyDescent="0.25">
      <c r="A2541" s="179">
        <v>45455</v>
      </c>
      <c r="B2541" s="114" t="s">
        <v>58</v>
      </c>
      <c r="D2541" s="210">
        <v>28320</v>
      </c>
    </row>
    <row r="2542" spans="1:4" x14ac:dyDescent="0.25">
      <c r="A2542" s="179">
        <v>45455</v>
      </c>
      <c r="B2542" s="114" t="s">
        <v>680</v>
      </c>
      <c r="D2542" s="210">
        <v>10500</v>
      </c>
    </row>
    <row r="2543" spans="1:4" x14ac:dyDescent="0.25">
      <c r="A2543" s="179">
        <v>45456</v>
      </c>
      <c r="B2543" s="114" t="s">
        <v>698</v>
      </c>
      <c r="D2543" s="210">
        <v>94377.1</v>
      </c>
    </row>
    <row r="2544" spans="1:4" x14ac:dyDescent="0.25">
      <c r="A2544" s="179">
        <v>45456</v>
      </c>
      <c r="B2544" s="114" t="s">
        <v>684</v>
      </c>
      <c r="D2544" s="210">
        <v>1832177.7400000002</v>
      </c>
    </row>
    <row r="2545" spans="1:4" x14ac:dyDescent="0.25">
      <c r="A2545" s="179">
        <v>45457</v>
      </c>
      <c r="B2545" s="114" t="s">
        <v>698</v>
      </c>
      <c r="D2545" s="210">
        <v>99194.12999999999</v>
      </c>
    </row>
    <row r="2546" spans="1:4" x14ac:dyDescent="0.25">
      <c r="A2546" s="179">
        <v>45457</v>
      </c>
      <c r="B2546" s="114" t="s">
        <v>680</v>
      </c>
      <c r="D2546" s="210">
        <v>10500.01</v>
      </c>
    </row>
    <row r="2547" spans="1:4" x14ac:dyDescent="0.25">
      <c r="A2547" s="179">
        <v>45458</v>
      </c>
      <c r="B2547" s="114" t="s">
        <v>698</v>
      </c>
      <c r="D2547" s="210">
        <v>95046.640000000014</v>
      </c>
    </row>
    <row r="2548" spans="1:4" x14ac:dyDescent="0.25">
      <c r="A2548" s="179">
        <v>45460</v>
      </c>
      <c r="B2548" s="114" t="s">
        <v>698</v>
      </c>
      <c r="D2548" s="210">
        <v>314538.43999999994</v>
      </c>
    </row>
    <row r="2549" spans="1:4" x14ac:dyDescent="0.25">
      <c r="A2549" s="179">
        <v>45461</v>
      </c>
      <c r="B2549" s="114" t="s">
        <v>680</v>
      </c>
      <c r="D2549" s="210">
        <v>12600.01</v>
      </c>
    </row>
    <row r="2550" spans="1:4" x14ac:dyDescent="0.25">
      <c r="A2550" s="179">
        <v>45465</v>
      </c>
      <c r="B2550" s="114" t="s">
        <v>699</v>
      </c>
      <c r="D2550" s="210">
        <v>1777080</v>
      </c>
    </row>
    <row r="2551" spans="1:4" x14ac:dyDescent="0.25">
      <c r="A2551" s="179">
        <v>45469</v>
      </c>
      <c r="B2551" s="114" t="s">
        <v>995</v>
      </c>
      <c r="D2551" s="210">
        <v>312983.19999999995</v>
      </c>
    </row>
    <row r="2552" spans="1:4" x14ac:dyDescent="0.25">
      <c r="A2552" s="179">
        <v>45471</v>
      </c>
      <c r="B2552" s="114" t="s">
        <v>849</v>
      </c>
      <c r="D2552" s="210">
        <v>70800</v>
      </c>
    </row>
    <row r="2553" spans="1:4" x14ac:dyDescent="0.25">
      <c r="A2553" s="179">
        <v>45383</v>
      </c>
      <c r="B2553" s="208" t="s">
        <v>4</v>
      </c>
      <c r="D2553" s="210">
        <v>66560</v>
      </c>
    </row>
    <row r="2554" spans="1:4" x14ac:dyDescent="0.25">
      <c r="A2554" s="179">
        <v>45383</v>
      </c>
      <c r="B2554" s="114" t="s">
        <v>4</v>
      </c>
      <c r="D2554" s="210">
        <v>16640</v>
      </c>
    </row>
    <row r="2555" spans="1:4" x14ac:dyDescent="0.25">
      <c r="A2555" s="179">
        <v>45384</v>
      </c>
      <c r="B2555" s="114" t="s">
        <v>701</v>
      </c>
      <c r="D2555" s="210">
        <v>89600</v>
      </c>
    </row>
    <row r="2556" spans="1:4" x14ac:dyDescent="0.25">
      <c r="A2556" s="179">
        <v>45384</v>
      </c>
      <c r="B2556" s="114" t="s">
        <v>701</v>
      </c>
      <c r="D2556" s="210">
        <v>89600</v>
      </c>
    </row>
    <row r="2557" spans="1:4" x14ac:dyDescent="0.25">
      <c r="A2557" s="179">
        <v>45384</v>
      </c>
      <c r="B2557" s="114" t="s">
        <v>701</v>
      </c>
      <c r="D2557" s="210">
        <v>71680</v>
      </c>
    </row>
    <row r="2558" spans="1:4" x14ac:dyDescent="0.25">
      <c r="A2558" s="179">
        <v>45384</v>
      </c>
      <c r="B2558" s="114" t="s">
        <v>701</v>
      </c>
      <c r="D2558" s="210">
        <v>71680</v>
      </c>
    </row>
    <row r="2559" spans="1:4" x14ac:dyDescent="0.25">
      <c r="A2559" s="179">
        <v>45384</v>
      </c>
      <c r="B2559" s="114" t="s">
        <v>701</v>
      </c>
      <c r="D2559" s="210">
        <v>71680</v>
      </c>
    </row>
    <row r="2560" spans="1:4" x14ac:dyDescent="0.25">
      <c r="A2560" s="179">
        <v>45388</v>
      </c>
      <c r="B2560" s="114" t="s">
        <v>701</v>
      </c>
      <c r="D2560" s="210">
        <v>107520</v>
      </c>
    </row>
    <row r="2561" spans="1:4" x14ac:dyDescent="0.25">
      <c r="A2561" s="179">
        <v>45388</v>
      </c>
      <c r="B2561" s="114" t="s">
        <v>701</v>
      </c>
      <c r="D2561" s="210">
        <v>107520</v>
      </c>
    </row>
    <row r="2562" spans="1:4" x14ac:dyDescent="0.25">
      <c r="A2562" s="179">
        <v>45388</v>
      </c>
      <c r="B2562" s="114" t="s">
        <v>701</v>
      </c>
      <c r="D2562" s="210">
        <v>107520</v>
      </c>
    </row>
    <row r="2563" spans="1:4" x14ac:dyDescent="0.25">
      <c r="A2563" s="179">
        <v>45389</v>
      </c>
      <c r="B2563" s="114" t="s">
        <v>701</v>
      </c>
      <c r="D2563" s="210">
        <v>71680</v>
      </c>
    </row>
    <row r="2564" spans="1:4" x14ac:dyDescent="0.25">
      <c r="A2564" s="179">
        <v>45394</v>
      </c>
      <c r="B2564" s="114" t="s">
        <v>999</v>
      </c>
      <c r="D2564" s="210">
        <v>83200</v>
      </c>
    </row>
    <row r="2565" spans="1:4" x14ac:dyDescent="0.25">
      <c r="A2565" s="179">
        <v>45396</v>
      </c>
      <c r="B2565" s="114" t="s">
        <v>704</v>
      </c>
      <c r="D2565" s="210">
        <v>2000</v>
      </c>
    </row>
    <row r="2566" spans="1:4" x14ac:dyDescent="0.25">
      <c r="A2566" s="179">
        <v>45397</v>
      </c>
      <c r="B2566" s="114" t="s">
        <v>701</v>
      </c>
      <c r="D2566" s="210">
        <v>16832</v>
      </c>
    </row>
    <row r="2567" spans="1:4" x14ac:dyDescent="0.25">
      <c r="A2567" s="179">
        <v>45397</v>
      </c>
      <c r="B2567" s="114" t="s">
        <v>701</v>
      </c>
      <c r="D2567" s="210">
        <v>84160</v>
      </c>
    </row>
    <row r="2568" spans="1:4" x14ac:dyDescent="0.25">
      <c r="A2568" s="179">
        <v>45397</v>
      </c>
      <c r="B2568" s="114" t="s">
        <v>701</v>
      </c>
      <c r="D2568" s="210">
        <v>90560</v>
      </c>
    </row>
    <row r="2569" spans="1:4" x14ac:dyDescent="0.25">
      <c r="A2569" s="179">
        <v>45403</v>
      </c>
      <c r="B2569" s="114" t="s">
        <v>107</v>
      </c>
      <c r="D2569" s="210">
        <v>100992</v>
      </c>
    </row>
    <row r="2570" spans="1:4" x14ac:dyDescent="0.25">
      <c r="A2570" s="179">
        <v>45409</v>
      </c>
      <c r="B2570" s="114" t="s">
        <v>999</v>
      </c>
      <c r="D2570" s="210">
        <v>84160</v>
      </c>
    </row>
    <row r="2571" spans="1:4" x14ac:dyDescent="0.25">
      <c r="A2571" s="179">
        <v>45410</v>
      </c>
      <c r="B2571" s="114" t="s">
        <v>701</v>
      </c>
      <c r="D2571" s="210">
        <v>93184</v>
      </c>
    </row>
    <row r="2572" spans="1:4" x14ac:dyDescent="0.25">
      <c r="A2572" s="179">
        <v>45410</v>
      </c>
      <c r="B2572" s="114" t="s">
        <v>701</v>
      </c>
      <c r="D2572" s="210">
        <v>86016</v>
      </c>
    </row>
    <row r="2573" spans="1:4" x14ac:dyDescent="0.25">
      <c r="A2573" s="179">
        <v>45410</v>
      </c>
      <c r="B2573" s="114" t="s">
        <v>701</v>
      </c>
      <c r="D2573" s="210">
        <v>89600</v>
      </c>
    </row>
    <row r="2574" spans="1:4" x14ac:dyDescent="0.25">
      <c r="A2574" s="179">
        <v>45410</v>
      </c>
      <c r="B2574" s="114" t="s">
        <v>701</v>
      </c>
      <c r="D2574" s="210">
        <v>89600</v>
      </c>
    </row>
    <row r="2575" spans="1:4" x14ac:dyDescent="0.25">
      <c r="A2575" s="179">
        <v>45410</v>
      </c>
      <c r="B2575" s="114" t="s">
        <v>701</v>
      </c>
      <c r="D2575" s="210">
        <v>90560</v>
      </c>
    </row>
    <row r="2576" spans="1:4" x14ac:dyDescent="0.25">
      <c r="A2576" s="179">
        <v>45412</v>
      </c>
      <c r="B2576" s="114" t="s">
        <v>701</v>
      </c>
      <c r="D2576" s="210">
        <v>35840</v>
      </c>
    </row>
    <row r="2577" spans="1:4" x14ac:dyDescent="0.25">
      <c r="A2577" s="179">
        <v>45416</v>
      </c>
      <c r="B2577" s="114" t="s">
        <v>847</v>
      </c>
      <c r="D2577" s="210">
        <v>71680</v>
      </c>
    </row>
    <row r="2578" spans="1:4" x14ac:dyDescent="0.25">
      <c r="A2578" s="179">
        <v>45416</v>
      </c>
      <c r="B2578" s="114" t="s">
        <v>847</v>
      </c>
      <c r="D2578" s="210">
        <v>71680</v>
      </c>
    </row>
    <row r="2579" spans="1:4" x14ac:dyDescent="0.25">
      <c r="A2579" s="179">
        <v>45417</v>
      </c>
      <c r="B2579" s="114" t="s">
        <v>999</v>
      </c>
      <c r="D2579" s="210">
        <v>83200</v>
      </c>
    </row>
    <row r="2580" spans="1:4" x14ac:dyDescent="0.25">
      <c r="A2580" s="179">
        <v>45420</v>
      </c>
      <c r="B2580" s="114" t="s">
        <v>999</v>
      </c>
      <c r="D2580" s="210">
        <v>82560</v>
      </c>
    </row>
    <row r="2581" spans="1:4" x14ac:dyDescent="0.25">
      <c r="A2581" s="179">
        <v>45420</v>
      </c>
      <c r="B2581" s="114" t="s">
        <v>847</v>
      </c>
      <c r="D2581" s="210">
        <v>107520</v>
      </c>
    </row>
    <row r="2582" spans="1:4" x14ac:dyDescent="0.25">
      <c r="A2582" s="179">
        <v>45424</v>
      </c>
      <c r="B2582" s="114" t="s">
        <v>999</v>
      </c>
      <c r="D2582" s="210">
        <v>99072</v>
      </c>
    </row>
    <row r="2583" spans="1:4" x14ac:dyDescent="0.25">
      <c r="A2583" s="179">
        <v>45424</v>
      </c>
      <c r="B2583" s="114" t="s">
        <v>4</v>
      </c>
      <c r="D2583" s="210">
        <v>17920</v>
      </c>
    </row>
    <row r="2584" spans="1:4" x14ac:dyDescent="0.25">
      <c r="A2584" s="179">
        <v>45424</v>
      </c>
      <c r="B2584" s="114" t="s">
        <v>4</v>
      </c>
      <c r="D2584" s="210">
        <v>71680</v>
      </c>
    </row>
    <row r="2585" spans="1:4" x14ac:dyDescent="0.25">
      <c r="A2585" s="179">
        <v>45424</v>
      </c>
      <c r="B2585" s="114" t="s">
        <v>4</v>
      </c>
      <c r="D2585" s="210">
        <v>71680</v>
      </c>
    </row>
    <row r="2586" spans="1:4" x14ac:dyDescent="0.25">
      <c r="A2586" s="179">
        <v>45424</v>
      </c>
      <c r="B2586" s="114" t="s">
        <v>4</v>
      </c>
      <c r="D2586" s="210">
        <v>35840</v>
      </c>
    </row>
    <row r="2587" spans="1:4" x14ac:dyDescent="0.25">
      <c r="A2587" s="179">
        <v>45424</v>
      </c>
      <c r="B2587" s="114" t="s">
        <v>4</v>
      </c>
      <c r="D2587" s="210">
        <v>71680</v>
      </c>
    </row>
    <row r="2588" spans="1:4" x14ac:dyDescent="0.25">
      <c r="A2588" s="179">
        <v>45424</v>
      </c>
      <c r="B2588" s="114" t="s">
        <v>4</v>
      </c>
      <c r="D2588" s="210">
        <v>89600</v>
      </c>
    </row>
    <row r="2589" spans="1:4" x14ac:dyDescent="0.25">
      <c r="A2589" s="179">
        <v>45424</v>
      </c>
      <c r="B2589" s="114" t="s">
        <v>4</v>
      </c>
      <c r="D2589" s="210">
        <v>35840</v>
      </c>
    </row>
    <row r="2590" spans="1:4" x14ac:dyDescent="0.25">
      <c r="A2590" s="179">
        <v>45430</v>
      </c>
      <c r="B2590" s="114" t="s">
        <v>701</v>
      </c>
      <c r="D2590" s="210">
        <v>88000</v>
      </c>
    </row>
    <row r="2591" spans="1:4" x14ac:dyDescent="0.25">
      <c r="A2591" s="179">
        <v>45430</v>
      </c>
      <c r="B2591" s="114" t="s">
        <v>701</v>
      </c>
      <c r="D2591" s="210">
        <v>88000</v>
      </c>
    </row>
    <row r="2592" spans="1:4" x14ac:dyDescent="0.25">
      <c r="A2592" s="179">
        <v>45433</v>
      </c>
      <c r="B2592" s="114" t="s">
        <v>701</v>
      </c>
      <c r="D2592" s="210">
        <v>81600</v>
      </c>
    </row>
    <row r="2593" spans="1:4" x14ac:dyDescent="0.25">
      <c r="A2593" s="179">
        <v>45433</v>
      </c>
      <c r="B2593" s="114" t="s">
        <v>701</v>
      </c>
      <c r="D2593" s="210">
        <v>16320</v>
      </c>
    </row>
    <row r="2594" spans="1:4" x14ac:dyDescent="0.25">
      <c r="A2594" s="179">
        <v>45435</v>
      </c>
      <c r="B2594" s="114" t="s">
        <v>701</v>
      </c>
      <c r="D2594" s="210">
        <v>88000</v>
      </c>
    </row>
    <row r="2595" spans="1:4" x14ac:dyDescent="0.25">
      <c r="A2595" s="179">
        <v>45435</v>
      </c>
      <c r="B2595" s="114" t="s">
        <v>701</v>
      </c>
      <c r="D2595" s="210">
        <v>88000</v>
      </c>
    </row>
    <row r="2596" spans="1:4" x14ac:dyDescent="0.25">
      <c r="A2596" s="179">
        <v>45435</v>
      </c>
      <c r="B2596" s="114" t="s">
        <v>701</v>
      </c>
      <c r="D2596" s="210">
        <v>97920</v>
      </c>
    </row>
    <row r="2597" spans="1:4" x14ac:dyDescent="0.25">
      <c r="A2597" s="179">
        <v>45436</v>
      </c>
      <c r="B2597" s="114" t="s">
        <v>701</v>
      </c>
      <c r="D2597" s="210">
        <v>88000</v>
      </c>
    </row>
    <row r="2598" spans="1:4" x14ac:dyDescent="0.25">
      <c r="A2598" s="179">
        <v>45436</v>
      </c>
      <c r="B2598" s="114" t="s">
        <v>701</v>
      </c>
      <c r="D2598" s="210">
        <v>88000</v>
      </c>
    </row>
    <row r="2599" spans="1:4" x14ac:dyDescent="0.25">
      <c r="A2599" s="179">
        <v>45437</v>
      </c>
      <c r="B2599" s="114" t="s">
        <v>701</v>
      </c>
      <c r="D2599" s="210">
        <v>70400</v>
      </c>
    </row>
    <row r="2600" spans="1:4" x14ac:dyDescent="0.25">
      <c r="A2600" s="179">
        <v>45442</v>
      </c>
      <c r="B2600" s="114" t="s">
        <v>4</v>
      </c>
      <c r="D2600" s="210">
        <v>70400</v>
      </c>
    </row>
    <row r="2601" spans="1:4" x14ac:dyDescent="0.25">
      <c r="A2601" s="179">
        <v>45443</v>
      </c>
      <c r="B2601" s="114" t="s">
        <v>701</v>
      </c>
      <c r="D2601" s="210">
        <v>87040</v>
      </c>
    </row>
    <row r="2602" spans="1:4" x14ac:dyDescent="0.25">
      <c r="A2602" s="179">
        <v>45443</v>
      </c>
      <c r="B2602" s="114" t="s">
        <v>701</v>
      </c>
      <c r="D2602" s="210">
        <v>87040</v>
      </c>
    </row>
    <row r="2603" spans="1:4" x14ac:dyDescent="0.25">
      <c r="A2603" s="179">
        <v>45443</v>
      </c>
      <c r="B2603" s="114" t="s">
        <v>701</v>
      </c>
      <c r="D2603" s="210">
        <v>87040</v>
      </c>
    </row>
    <row r="2604" spans="1:4" x14ac:dyDescent="0.25">
      <c r="A2604" s="179">
        <v>45443</v>
      </c>
      <c r="B2604" s="114" t="s">
        <v>701</v>
      </c>
      <c r="D2604" s="210">
        <v>17408</v>
      </c>
    </row>
    <row r="2605" spans="1:4" x14ac:dyDescent="0.25">
      <c r="A2605" s="179">
        <v>45443</v>
      </c>
      <c r="B2605" s="114" t="s">
        <v>701</v>
      </c>
      <c r="D2605" s="210">
        <v>87040</v>
      </c>
    </row>
    <row r="2606" spans="1:4" x14ac:dyDescent="0.25">
      <c r="A2606" s="179">
        <v>45443</v>
      </c>
      <c r="B2606" s="114" t="s">
        <v>701</v>
      </c>
      <c r="D2606" s="210">
        <v>17408</v>
      </c>
    </row>
    <row r="2607" spans="1:4" x14ac:dyDescent="0.25">
      <c r="A2607" s="179">
        <v>45444</v>
      </c>
      <c r="B2607" s="114" t="s">
        <v>4</v>
      </c>
      <c r="D2607" s="210">
        <v>35200</v>
      </c>
    </row>
    <row r="2608" spans="1:4" x14ac:dyDescent="0.25">
      <c r="A2608" s="179">
        <v>45444</v>
      </c>
      <c r="B2608" s="114" t="s">
        <v>4</v>
      </c>
      <c r="D2608" s="210">
        <v>70400</v>
      </c>
    </row>
    <row r="2609" spans="1:4" x14ac:dyDescent="0.25">
      <c r="A2609" s="179">
        <v>45446</v>
      </c>
      <c r="B2609" s="114" t="s">
        <v>108</v>
      </c>
      <c r="D2609" s="210">
        <v>97920</v>
      </c>
    </row>
    <row r="2610" spans="1:4" x14ac:dyDescent="0.25">
      <c r="A2610" s="179">
        <v>45454</v>
      </c>
      <c r="B2610" s="114" t="s">
        <v>701</v>
      </c>
      <c r="D2610" s="210">
        <v>86400</v>
      </c>
    </row>
    <row r="2611" spans="1:4" x14ac:dyDescent="0.25">
      <c r="A2611" s="179">
        <v>45454</v>
      </c>
      <c r="B2611" s="114" t="s">
        <v>701</v>
      </c>
      <c r="D2611" s="210">
        <v>86400</v>
      </c>
    </row>
    <row r="2612" spans="1:4" x14ac:dyDescent="0.25">
      <c r="A2612" s="179">
        <v>45455</v>
      </c>
      <c r="B2612" s="114" t="s">
        <v>999</v>
      </c>
      <c r="D2612" s="210">
        <v>80640</v>
      </c>
    </row>
    <row r="2613" spans="1:4" x14ac:dyDescent="0.25">
      <c r="A2613" s="179">
        <v>45462</v>
      </c>
      <c r="B2613" s="114" t="s">
        <v>999</v>
      </c>
      <c r="D2613" s="210">
        <v>64512</v>
      </c>
    </row>
    <row r="2614" spans="1:4" x14ac:dyDescent="0.25">
      <c r="A2614" s="179">
        <v>45463</v>
      </c>
      <c r="B2614" s="114" t="s">
        <v>701</v>
      </c>
      <c r="D2614" s="210">
        <v>86400</v>
      </c>
    </row>
    <row r="2615" spans="1:4" x14ac:dyDescent="0.25">
      <c r="A2615" s="179">
        <v>45463</v>
      </c>
      <c r="B2615" s="114" t="s">
        <v>701</v>
      </c>
      <c r="D2615" s="210">
        <v>86400</v>
      </c>
    </row>
    <row r="2616" spans="1:4" x14ac:dyDescent="0.25">
      <c r="A2616" s="179">
        <v>45463</v>
      </c>
      <c r="B2616" s="114" t="s">
        <v>701</v>
      </c>
      <c r="D2616" s="210">
        <v>86400</v>
      </c>
    </row>
    <row r="2617" spans="1:4" x14ac:dyDescent="0.25">
      <c r="A2617" s="179">
        <v>45463</v>
      </c>
      <c r="B2617" s="114" t="s">
        <v>701</v>
      </c>
      <c r="D2617" s="210">
        <v>86400</v>
      </c>
    </row>
    <row r="2618" spans="1:4" x14ac:dyDescent="0.25">
      <c r="A2618" s="179">
        <v>45465</v>
      </c>
      <c r="B2618" s="114" t="s">
        <v>701</v>
      </c>
      <c r="D2618" s="210">
        <v>16128</v>
      </c>
    </row>
    <row r="2619" spans="1:4" x14ac:dyDescent="0.25">
      <c r="A2619" s="179">
        <v>45465</v>
      </c>
      <c r="B2619" s="114" t="s">
        <v>701</v>
      </c>
      <c r="D2619" s="210">
        <v>80640</v>
      </c>
    </row>
    <row r="2620" spans="1:4" x14ac:dyDescent="0.25">
      <c r="A2620" s="179">
        <v>45383</v>
      </c>
      <c r="B2620" s="208" t="s">
        <v>676</v>
      </c>
      <c r="D2620" s="210">
        <v>36960</v>
      </c>
    </row>
    <row r="2621" spans="1:4" x14ac:dyDescent="0.25">
      <c r="A2621" s="179">
        <v>45390</v>
      </c>
      <c r="B2621" s="114" t="s">
        <v>58</v>
      </c>
      <c r="D2621" s="210">
        <v>33075</v>
      </c>
    </row>
    <row r="2622" spans="1:4" x14ac:dyDescent="0.25">
      <c r="A2622" s="179">
        <v>45393</v>
      </c>
      <c r="B2622" s="114" t="s">
        <v>59</v>
      </c>
      <c r="D2622" s="210">
        <v>61630.8</v>
      </c>
    </row>
    <row r="2623" spans="1:4" x14ac:dyDescent="0.25">
      <c r="A2623" s="179">
        <v>45396</v>
      </c>
      <c r="B2623" s="114" t="s">
        <v>704</v>
      </c>
      <c r="D2623" s="210">
        <v>4725</v>
      </c>
    </row>
    <row r="2624" spans="1:4" x14ac:dyDescent="0.25">
      <c r="A2624" s="179">
        <v>45397</v>
      </c>
      <c r="B2624" s="114" t="s">
        <v>5</v>
      </c>
      <c r="D2624" s="210">
        <v>90325.200000000012</v>
      </c>
    </row>
    <row r="2625" spans="1:4" x14ac:dyDescent="0.25">
      <c r="A2625" s="179">
        <v>45397</v>
      </c>
      <c r="B2625" s="114" t="s">
        <v>5</v>
      </c>
      <c r="D2625" s="210">
        <v>90199.72</v>
      </c>
    </row>
    <row r="2626" spans="1:4" x14ac:dyDescent="0.25">
      <c r="A2626" s="179">
        <v>45397</v>
      </c>
      <c r="B2626" s="114" t="s">
        <v>5</v>
      </c>
      <c r="D2626" s="210">
        <v>99500.62</v>
      </c>
    </row>
    <row r="2627" spans="1:4" x14ac:dyDescent="0.25">
      <c r="A2627" s="179">
        <v>45397</v>
      </c>
      <c r="B2627" s="114" t="s">
        <v>5</v>
      </c>
      <c r="D2627" s="210">
        <v>99052.799999999988</v>
      </c>
    </row>
    <row r="2628" spans="1:4" x14ac:dyDescent="0.25">
      <c r="A2628" s="179">
        <v>45397</v>
      </c>
      <c r="B2628" s="114" t="s">
        <v>5</v>
      </c>
      <c r="D2628" s="210">
        <v>84067.200000000012</v>
      </c>
    </row>
    <row r="2629" spans="1:4" x14ac:dyDescent="0.25">
      <c r="A2629" s="179">
        <v>45397</v>
      </c>
      <c r="B2629" s="114" t="s">
        <v>5</v>
      </c>
      <c r="D2629" s="210">
        <v>83529.600000000006</v>
      </c>
    </row>
    <row r="2630" spans="1:4" x14ac:dyDescent="0.25">
      <c r="A2630" s="179">
        <v>45399</v>
      </c>
      <c r="B2630" s="114" t="s">
        <v>59</v>
      </c>
      <c r="D2630" s="210">
        <v>61630.8</v>
      </c>
    </row>
    <row r="2631" spans="1:4" x14ac:dyDescent="0.25">
      <c r="A2631" s="179">
        <v>45400</v>
      </c>
      <c r="B2631" s="114" t="s">
        <v>59</v>
      </c>
      <c r="D2631" s="210">
        <v>61341</v>
      </c>
    </row>
    <row r="2632" spans="1:4" x14ac:dyDescent="0.25">
      <c r="A2632" s="179">
        <v>45401</v>
      </c>
      <c r="B2632" s="114" t="s">
        <v>58</v>
      </c>
      <c r="D2632" s="210">
        <v>33075</v>
      </c>
    </row>
    <row r="2633" spans="1:4" x14ac:dyDescent="0.25">
      <c r="A2633" s="179">
        <v>45404</v>
      </c>
      <c r="B2633" s="114" t="s">
        <v>849</v>
      </c>
      <c r="D2633" s="210">
        <v>249480</v>
      </c>
    </row>
    <row r="2634" spans="1:4" x14ac:dyDescent="0.25">
      <c r="A2634" s="179">
        <v>45405</v>
      </c>
      <c r="B2634" s="114" t="s">
        <v>59</v>
      </c>
      <c r="D2634" s="210">
        <v>61147.8</v>
      </c>
    </row>
    <row r="2635" spans="1:4" x14ac:dyDescent="0.25">
      <c r="A2635" s="179">
        <v>45407</v>
      </c>
      <c r="B2635" s="114" t="s">
        <v>58</v>
      </c>
      <c r="D2635" s="210">
        <v>33075</v>
      </c>
    </row>
    <row r="2636" spans="1:4" x14ac:dyDescent="0.25">
      <c r="A2636" s="179">
        <v>45408</v>
      </c>
      <c r="B2636" s="114" t="s">
        <v>59</v>
      </c>
      <c r="D2636" s="210">
        <v>60471.600000000006</v>
      </c>
    </row>
    <row r="2637" spans="1:4" x14ac:dyDescent="0.25">
      <c r="A2637" s="179">
        <v>45409</v>
      </c>
      <c r="B2637" s="114" t="s">
        <v>51</v>
      </c>
      <c r="D2637" s="210">
        <v>74502.22</v>
      </c>
    </row>
    <row r="2638" spans="1:4" x14ac:dyDescent="0.25">
      <c r="A2638" s="179">
        <v>45409</v>
      </c>
      <c r="B2638" s="114" t="s">
        <v>51</v>
      </c>
      <c r="D2638" s="210">
        <v>77054.260000000009</v>
      </c>
    </row>
    <row r="2639" spans="1:4" x14ac:dyDescent="0.25">
      <c r="A2639" s="179">
        <v>45410</v>
      </c>
      <c r="B2639" s="114" t="s">
        <v>51</v>
      </c>
      <c r="D2639" s="210">
        <v>99805.119999999995</v>
      </c>
    </row>
    <row r="2640" spans="1:4" x14ac:dyDescent="0.25">
      <c r="A2640" s="179">
        <v>45410</v>
      </c>
      <c r="B2640" s="114" t="s">
        <v>51</v>
      </c>
      <c r="D2640" s="210">
        <v>94914.760000000009</v>
      </c>
    </row>
    <row r="2641" spans="1:4" x14ac:dyDescent="0.25">
      <c r="A2641" s="179">
        <v>45411</v>
      </c>
      <c r="B2641" s="114" t="s">
        <v>51</v>
      </c>
      <c r="D2641" s="210">
        <v>71259.299999999988</v>
      </c>
    </row>
    <row r="2642" spans="1:4" x14ac:dyDescent="0.25">
      <c r="A2642" s="179">
        <v>45411</v>
      </c>
      <c r="B2642" s="114" t="s">
        <v>51</v>
      </c>
      <c r="D2642" s="210">
        <v>39312</v>
      </c>
    </row>
    <row r="2643" spans="1:4" x14ac:dyDescent="0.25">
      <c r="A2643" s="179">
        <v>45412</v>
      </c>
      <c r="B2643" s="114" t="s">
        <v>5</v>
      </c>
      <c r="D2643" s="210">
        <v>48659.100000000006</v>
      </c>
    </row>
    <row r="2644" spans="1:4" x14ac:dyDescent="0.25">
      <c r="A2644" s="179">
        <v>45412</v>
      </c>
      <c r="B2644" s="114" t="s">
        <v>59</v>
      </c>
      <c r="D2644" s="210">
        <v>60664.800000000003</v>
      </c>
    </row>
    <row r="2645" spans="1:4" x14ac:dyDescent="0.25">
      <c r="A2645" s="179">
        <v>45416</v>
      </c>
      <c r="B2645" s="114" t="s">
        <v>59</v>
      </c>
      <c r="D2645" s="210">
        <v>60858</v>
      </c>
    </row>
    <row r="2646" spans="1:4" x14ac:dyDescent="0.25">
      <c r="A2646" s="179">
        <v>45416</v>
      </c>
      <c r="B2646" s="114" t="s">
        <v>59</v>
      </c>
      <c r="D2646" s="210">
        <v>28795.199999999997</v>
      </c>
    </row>
    <row r="2647" spans="1:4" x14ac:dyDescent="0.25">
      <c r="A2647" s="179">
        <v>45418</v>
      </c>
      <c r="B2647" s="114" t="s">
        <v>59</v>
      </c>
      <c r="D2647" s="210">
        <v>103891.20000000001</v>
      </c>
    </row>
    <row r="2648" spans="1:4" x14ac:dyDescent="0.25">
      <c r="A2648" s="179">
        <v>45418</v>
      </c>
      <c r="B2648" s="114" t="s">
        <v>59</v>
      </c>
      <c r="D2648" s="210">
        <v>23016</v>
      </c>
    </row>
    <row r="2649" spans="1:4" x14ac:dyDescent="0.25">
      <c r="A2649" s="179">
        <v>45419</v>
      </c>
      <c r="B2649" s="114" t="s">
        <v>58</v>
      </c>
      <c r="D2649" s="210">
        <v>33075</v>
      </c>
    </row>
    <row r="2650" spans="1:4" x14ac:dyDescent="0.25">
      <c r="A2650" s="179">
        <v>45419</v>
      </c>
      <c r="B2650" s="114" t="s">
        <v>58</v>
      </c>
      <c r="D2650" s="210">
        <v>33075</v>
      </c>
    </row>
    <row r="2651" spans="1:4" x14ac:dyDescent="0.25">
      <c r="A2651" s="179">
        <v>45421</v>
      </c>
      <c r="B2651" s="114" t="s">
        <v>58</v>
      </c>
      <c r="D2651" s="210">
        <v>33075</v>
      </c>
    </row>
    <row r="2652" spans="1:4" x14ac:dyDescent="0.25">
      <c r="A2652" s="179">
        <v>45423</v>
      </c>
      <c r="B2652" s="114" t="s">
        <v>59</v>
      </c>
      <c r="D2652" s="210">
        <v>60858</v>
      </c>
    </row>
    <row r="2653" spans="1:4" x14ac:dyDescent="0.25">
      <c r="A2653" s="179">
        <v>45423</v>
      </c>
      <c r="B2653" s="114" t="s">
        <v>59</v>
      </c>
      <c r="D2653" s="210">
        <v>39984</v>
      </c>
    </row>
    <row r="2654" spans="1:4" x14ac:dyDescent="0.25">
      <c r="A2654" s="179">
        <v>45423</v>
      </c>
      <c r="B2654" s="114" t="s">
        <v>59</v>
      </c>
      <c r="D2654" s="210">
        <v>165429.59999999998</v>
      </c>
    </row>
    <row r="2655" spans="1:4" x14ac:dyDescent="0.25">
      <c r="A2655" s="179">
        <v>45425</v>
      </c>
      <c r="B2655" s="114" t="s">
        <v>58</v>
      </c>
      <c r="D2655" s="210">
        <v>33075</v>
      </c>
    </row>
    <row r="2656" spans="1:4" x14ac:dyDescent="0.25">
      <c r="A2656" s="179">
        <v>45425</v>
      </c>
      <c r="B2656" s="114" t="s">
        <v>58</v>
      </c>
      <c r="D2656" s="210">
        <v>60669</v>
      </c>
    </row>
    <row r="2657" spans="1:4" x14ac:dyDescent="0.25">
      <c r="A2657" s="179">
        <v>45427</v>
      </c>
      <c r="B2657" s="114" t="s">
        <v>676</v>
      </c>
      <c r="D2657" s="210">
        <v>59740.800000000003</v>
      </c>
    </row>
    <row r="2658" spans="1:4" x14ac:dyDescent="0.25">
      <c r="A2658" s="179">
        <v>45427</v>
      </c>
      <c r="B2658" s="114" t="s">
        <v>676</v>
      </c>
      <c r="D2658" s="210">
        <v>70425.600000000006</v>
      </c>
    </row>
    <row r="2659" spans="1:4" x14ac:dyDescent="0.25">
      <c r="A2659" s="179">
        <v>45427</v>
      </c>
      <c r="B2659" s="114" t="s">
        <v>58</v>
      </c>
      <c r="D2659" s="210">
        <v>33075</v>
      </c>
    </row>
    <row r="2660" spans="1:4" x14ac:dyDescent="0.25">
      <c r="A2660" s="179">
        <v>45428</v>
      </c>
      <c r="B2660" s="114" t="s">
        <v>59</v>
      </c>
      <c r="D2660" s="210">
        <v>55003.199999999997</v>
      </c>
    </row>
    <row r="2661" spans="1:4" x14ac:dyDescent="0.25">
      <c r="A2661" s="179">
        <v>45428</v>
      </c>
      <c r="B2661" s="114" t="s">
        <v>59</v>
      </c>
      <c r="D2661" s="210">
        <v>39984</v>
      </c>
    </row>
    <row r="2662" spans="1:4" x14ac:dyDescent="0.25">
      <c r="A2662" s="179">
        <v>45432</v>
      </c>
      <c r="B2662" s="114" t="s">
        <v>58</v>
      </c>
      <c r="D2662" s="210">
        <v>59157</v>
      </c>
    </row>
    <row r="2663" spans="1:4" x14ac:dyDescent="0.25">
      <c r="A2663" s="179">
        <v>45432</v>
      </c>
      <c r="B2663" s="114" t="s">
        <v>58</v>
      </c>
      <c r="D2663" s="210">
        <v>33075</v>
      </c>
    </row>
    <row r="2664" spans="1:4" x14ac:dyDescent="0.25">
      <c r="A2664" s="179">
        <v>45433</v>
      </c>
      <c r="B2664" s="114" t="s">
        <v>59</v>
      </c>
      <c r="D2664" s="210">
        <v>158054.40000000002</v>
      </c>
    </row>
    <row r="2665" spans="1:4" x14ac:dyDescent="0.25">
      <c r="A2665" s="179">
        <v>45435</v>
      </c>
      <c r="B2665" s="114" t="s">
        <v>51</v>
      </c>
      <c r="D2665" s="210">
        <v>79443</v>
      </c>
    </row>
    <row r="2666" spans="1:4" x14ac:dyDescent="0.25">
      <c r="A2666" s="179">
        <v>45438</v>
      </c>
      <c r="B2666" s="114" t="s">
        <v>51</v>
      </c>
      <c r="D2666" s="210">
        <v>81900</v>
      </c>
    </row>
    <row r="2667" spans="1:4" x14ac:dyDescent="0.25">
      <c r="A2667" s="179">
        <v>45439</v>
      </c>
      <c r="B2667" s="114" t="s">
        <v>58</v>
      </c>
      <c r="D2667" s="210">
        <v>33075</v>
      </c>
    </row>
    <row r="2668" spans="1:4" x14ac:dyDescent="0.25">
      <c r="A2668" s="179">
        <v>45439</v>
      </c>
      <c r="B2668" s="114" t="s">
        <v>58</v>
      </c>
      <c r="D2668" s="210">
        <v>33075</v>
      </c>
    </row>
    <row r="2669" spans="1:4" x14ac:dyDescent="0.25">
      <c r="A2669" s="179">
        <v>45441</v>
      </c>
      <c r="B2669" s="114" t="s">
        <v>58</v>
      </c>
      <c r="D2669" s="210">
        <v>33075</v>
      </c>
    </row>
    <row r="2670" spans="1:4" x14ac:dyDescent="0.25">
      <c r="A2670" s="179">
        <v>45441</v>
      </c>
      <c r="B2670" s="114" t="s">
        <v>58</v>
      </c>
      <c r="D2670" s="210">
        <v>33075</v>
      </c>
    </row>
    <row r="2671" spans="1:4" x14ac:dyDescent="0.25">
      <c r="A2671" s="179">
        <v>45441</v>
      </c>
      <c r="B2671" s="114" t="s">
        <v>51</v>
      </c>
      <c r="D2671" s="210">
        <v>84015.760000000009</v>
      </c>
    </row>
    <row r="2672" spans="1:4" x14ac:dyDescent="0.25">
      <c r="A2672" s="179">
        <v>45443</v>
      </c>
      <c r="B2672" s="114" t="s">
        <v>59</v>
      </c>
      <c r="D2672" s="210">
        <v>32457.599999999999</v>
      </c>
    </row>
    <row r="2673" spans="1:4" x14ac:dyDescent="0.25">
      <c r="A2673" s="179">
        <v>45443</v>
      </c>
      <c r="B2673" s="114" t="s">
        <v>59</v>
      </c>
      <c r="D2673" s="210">
        <v>52684.800000000003</v>
      </c>
    </row>
    <row r="2674" spans="1:4" x14ac:dyDescent="0.25">
      <c r="A2674" s="179">
        <v>45443</v>
      </c>
      <c r="B2674" s="114" t="s">
        <v>59</v>
      </c>
      <c r="D2674" s="210">
        <v>22444.800000000003</v>
      </c>
    </row>
    <row r="2675" spans="1:4" x14ac:dyDescent="0.25">
      <c r="A2675" s="179">
        <v>45443</v>
      </c>
      <c r="B2675" s="114" t="s">
        <v>58</v>
      </c>
      <c r="D2675" s="210">
        <v>33075</v>
      </c>
    </row>
    <row r="2676" spans="1:4" x14ac:dyDescent="0.25">
      <c r="A2676" s="179">
        <v>45443</v>
      </c>
      <c r="B2676" s="114" t="s">
        <v>5</v>
      </c>
      <c r="D2676" s="210">
        <v>82891.200000000012</v>
      </c>
    </row>
    <row r="2677" spans="1:4" x14ac:dyDescent="0.25">
      <c r="A2677" s="179">
        <v>45443</v>
      </c>
      <c r="B2677" s="114" t="s">
        <v>5</v>
      </c>
      <c r="D2677" s="210">
        <v>85612.799999999988</v>
      </c>
    </row>
    <row r="2678" spans="1:4" x14ac:dyDescent="0.25">
      <c r="A2678" s="179">
        <v>45443</v>
      </c>
      <c r="B2678" s="114" t="s">
        <v>5</v>
      </c>
      <c r="D2678" s="210">
        <v>86822.399999999994</v>
      </c>
    </row>
    <row r="2679" spans="1:4" x14ac:dyDescent="0.25">
      <c r="A2679" s="179">
        <v>45443</v>
      </c>
      <c r="B2679" s="114" t="s">
        <v>5</v>
      </c>
      <c r="D2679" s="210">
        <v>80102.399999999994</v>
      </c>
    </row>
    <row r="2680" spans="1:4" x14ac:dyDescent="0.25">
      <c r="A2680" s="179">
        <v>45443</v>
      </c>
      <c r="B2680" s="114" t="s">
        <v>5</v>
      </c>
      <c r="D2680" s="210">
        <v>80482.5</v>
      </c>
    </row>
    <row r="2681" spans="1:4" x14ac:dyDescent="0.25">
      <c r="A2681" s="179">
        <v>45443</v>
      </c>
      <c r="B2681" s="114" t="s">
        <v>5</v>
      </c>
      <c r="D2681" s="210">
        <v>79340.100000000006</v>
      </c>
    </row>
    <row r="2682" spans="1:4" x14ac:dyDescent="0.25">
      <c r="A2682" s="179">
        <v>45443</v>
      </c>
      <c r="B2682" s="114" t="s">
        <v>5</v>
      </c>
      <c r="D2682" s="210">
        <v>77112</v>
      </c>
    </row>
    <row r="2683" spans="1:4" x14ac:dyDescent="0.25">
      <c r="A2683" s="179">
        <v>45443</v>
      </c>
      <c r="B2683" s="114" t="s">
        <v>51</v>
      </c>
      <c r="D2683" s="210">
        <v>77122.5</v>
      </c>
    </row>
    <row r="2684" spans="1:4" x14ac:dyDescent="0.25">
      <c r="A2684" s="179">
        <v>45446</v>
      </c>
      <c r="B2684" s="114" t="s">
        <v>59</v>
      </c>
      <c r="D2684" s="210">
        <v>61341</v>
      </c>
    </row>
    <row r="2685" spans="1:4" x14ac:dyDescent="0.25">
      <c r="A2685" s="179">
        <v>45446</v>
      </c>
      <c r="B2685" s="114" t="s">
        <v>58</v>
      </c>
      <c r="D2685" s="210">
        <v>59535</v>
      </c>
    </row>
    <row r="2686" spans="1:4" x14ac:dyDescent="0.25">
      <c r="A2686" s="179">
        <v>45446</v>
      </c>
      <c r="B2686" s="114" t="s">
        <v>58</v>
      </c>
      <c r="D2686" s="210">
        <v>33075</v>
      </c>
    </row>
    <row r="2687" spans="1:4" x14ac:dyDescent="0.25">
      <c r="A2687" s="179">
        <v>45451</v>
      </c>
      <c r="B2687" s="114" t="s">
        <v>849</v>
      </c>
      <c r="D2687" s="210">
        <v>110880</v>
      </c>
    </row>
    <row r="2688" spans="1:4" x14ac:dyDescent="0.25">
      <c r="A2688" s="179">
        <v>45455</v>
      </c>
      <c r="B2688" s="114" t="s">
        <v>59</v>
      </c>
      <c r="D2688" s="210">
        <v>61534.2</v>
      </c>
    </row>
    <row r="2689" spans="1:4" x14ac:dyDescent="0.25">
      <c r="A2689" s="179">
        <v>45455</v>
      </c>
      <c r="B2689" s="114" t="s">
        <v>58</v>
      </c>
      <c r="D2689" s="210">
        <v>33075</v>
      </c>
    </row>
    <row r="2690" spans="1:4" x14ac:dyDescent="0.25">
      <c r="A2690" s="179">
        <v>45457</v>
      </c>
      <c r="B2690" s="114" t="s">
        <v>59</v>
      </c>
      <c r="D2690" s="210">
        <v>130705.06</v>
      </c>
    </row>
    <row r="2691" spans="1:4" x14ac:dyDescent="0.25">
      <c r="A2691" s="179">
        <v>45457</v>
      </c>
      <c r="B2691" s="114" t="s">
        <v>59</v>
      </c>
      <c r="D2691" s="210">
        <v>25065.599999999999</v>
      </c>
    </row>
    <row r="2692" spans="1:4" x14ac:dyDescent="0.25">
      <c r="A2692" s="179">
        <v>45458</v>
      </c>
      <c r="B2692" s="114" t="s">
        <v>5</v>
      </c>
      <c r="D2692" s="210">
        <v>95961.600000000006</v>
      </c>
    </row>
    <row r="2693" spans="1:4" x14ac:dyDescent="0.25">
      <c r="A2693" s="179">
        <v>45458</v>
      </c>
      <c r="B2693" s="114" t="s">
        <v>5</v>
      </c>
      <c r="D2693" s="210">
        <v>75942.299999999988</v>
      </c>
    </row>
    <row r="2694" spans="1:4" x14ac:dyDescent="0.25">
      <c r="A2694" s="179">
        <v>45461</v>
      </c>
      <c r="B2694" s="114" t="s">
        <v>59</v>
      </c>
      <c r="D2694" s="210">
        <v>60954.600000000006</v>
      </c>
    </row>
    <row r="2695" spans="1:4" x14ac:dyDescent="0.25">
      <c r="A2695" s="179">
        <v>45462</v>
      </c>
      <c r="B2695" s="114" t="s">
        <v>849</v>
      </c>
      <c r="D2695" s="210">
        <v>110880</v>
      </c>
    </row>
    <row r="2696" spans="1:4" x14ac:dyDescent="0.25">
      <c r="A2696" s="179">
        <v>45465</v>
      </c>
      <c r="B2696" s="114" t="s">
        <v>59</v>
      </c>
      <c r="D2696" s="210">
        <v>61437.600000000006</v>
      </c>
    </row>
    <row r="2697" spans="1:4" x14ac:dyDescent="0.25">
      <c r="A2697" s="179">
        <v>45467</v>
      </c>
      <c r="B2697" s="114" t="s">
        <v>849</v>
      </c>
      <c r="D2697" s="210">
        <v>110880</v>
      </c>
    </row>
    <row r="2698" spans="1:4" x14ac:dyDescent="0.25">
      <c r="A2698" s="179">
        <v>45467</v>
      </c>
      <c r="B2698" s="114" t="s">
        <v>59</v>
      </c>
      <c r="D2698" s="210">
        <v>61824</v>
      </c>
    </row>
    <row r="2699" spans="1:4" x14ac:dyDescent="0.25">
      <c r="A2699" s="179">
        <v>45471</v>
      </c>
      <c r="B2699" s="114" t="s">
        <v>59</v>
      </c>
      <c r="D2699" s="210">
        <v>59409</v>
      </c>
    </row>
    <row r="2700" spans="1:4" x14ac:dyDescent="0.25">
      <c r="A2700" s="179">
        <v>45471</v>
      </c>
      <c r="B2700" s="114" t="s">
        <v>59</v>
      </c>
      <c r="D2700" s="210">
        <v>79296</v>
      </c>
    </row>
    <row r="2701" spans="1:4" x14ac:dyDescent="0.25">
      <c r="A2701" s="179">
        <v>45399</v>
      </c>
      <c r="B2701" s="208" t="s">
        <v>852</v>
      </c>
      <c r="D2701" s="210">
        <v>1096103.99</v>
      </c>
    </row>
    <row r="2702" spans="1:4" x14ac:dyDescent="0.25">
      <c r="A2702" s="179">
        <v>45443</v>
      </c>
      <c r="B2702" s="114" t="s">
        <v>852</v>
      </c>
      <c r="D2702" s="210">
        <v>753254.01</v>
      </c>
    </row>
    <row r="2703" spans="1:4" x14ac:dyDescent="0.25">
      <c r="A2703" s="179">
        <v>45443</v>
      </c>
      <c r="B2703" s="114" t="s">
        <v>852</v>
      </c>
      <c r="D2703" s="210">
        <v>391176.13</v>
      </c>
    </row>
    <row r="2704" spans="1:4" ht="15.75" thickBot="1" x14ac:dyDescent="0.3">
      <c r="A2704" s="180">
        <v>45460</v>
      </c>
      <c r="B2704" s="209" t="s">
        <v>852</v>
      </c>
      <c r="D2704" s="211">
        <v>360541.92</v>
      </c>
    </row>
    <row r="2705" spans="1:4" x14ac:dyDescent="0.25">
      <c r="A2705" s="133">
        <v>45383</v>
      </c>
      <c r="B2705" s="134" t="s">
        <v>1000</v>
      </c>
      <c r="D2705" s="140">
        <v>38000</v>
      </c>
    </row>
    <row r="2706" spans="1:4" x14ac:dyDescent="0.25">
      <c r="A2706" s="135">
        <v>45386</v>
      </c>
      <c r="B2706" s="136" t="s">
        <v>714</v>
      </c>
      <c r="D2706" s="142">
        <v>40929</v>
      </c>
    </row>
    <row r="2707" spans="1:4" x14ac:dyDescent="0.25">
      <c r="A2707" s="135">
        <v>45387</v>
      </c>
      <c r="B2707" s="136" t="s">
        <v>1001</v>
      </c>
      <c r="D2707" s="142">
        <v>68800</v>
      </c>
    </row>
    <row r="2708" spans="1:4" x14ac:dyDescent="0.25">
      <c r="A2708" s="135">
        <v>45413</v>
      </c>
      <c r="B2708" s="136" t="s">
        <v>1000</v>
      </c>
      <c r="D2708" s="142">
        <v>28000</v>
      </c>
    </row>
    <row r="2709" spans="1:4" x14ac:dyDescent="0.25">
      <c r="A2709" s="135">
        <v>45414</v>
      </c>
      <c r="B2709" s="136" t="s">
        <v>714</v>
      </c>
      <c r="D2709" s="142">
        <v>23352</v>
      </c>
    </row>
    <row r="2710" spans="1:4" x14ac:dyDescent="0.25">
      <c r="A2710" s="135">
        <v>45414</v>
      </c>
      <c r="B2710" s="136" t="s">
        <v>714</v>
      </c>
      <c r="D2710" s="142">
        <v>65897</v>
      </c>
    </row>
    <row r="2711" spans="1:4" x14ac:dyDescent="0.25">
      <c r="A2711" s="135">
        <v>45415</v>
      </c>
      <c r="B2711" s="136" t="s">
        <v>714</v>
      </c>
      <c r="D2711" s="142">
        <v>34363</v>
      </c>
    </row>
    <row r="2712" spans="1:4" x14ac:dyDescent="0.25">
      <c r="A2712" s="135">
        <v>45421</v>
      </c>
      <c r="B2712" s="136" t="s">
        <v>714</v>
      </c>
      <c r="D2712" s="142">
        <v>34201</v>
      </c>
    </row>
    <row r="2713" spans="1:4" x14ac:dyDescent="0.25">
      <c r="A2713" s="135">
        <v>45427</v>
      </c>
      <c r="B2713" s="136" t="s">
        <v>712</v>
      </c>
      <c r="D2713" s="142">
        <v>2200</v>
      </c>
    </row>
    <row r="2714" spans="1:4" x14ac:dyDescent="0.25">
      <c r="A2714" s="135">
        <v>45427</v>
      </c>
      <c r="B2714" s="136" t="s">
        <v>861</v>
      </c>
      <c r="D2714" s="142">
        <v>106000</v>
      </c>
    </row>
    <row r="2715" spans="1:4" x14ac:dyDescent="0.25">
      <c r="A2715" s="135">
        <v>45428</v>
      </c>
      <c r="B2715" s="136" t="s">
        <v>714</v>
      </c>
      <c r="D2715" s="142">
        <v>54843</v>
      </c>
    </row>
    <row r="2716" spans="1:4" x14ac:dyDescent="0.25">
      <c r="A2716" s="135">
        <v>45446</v>
      </c>
      <c r="B2716" s="136" t="s">
        <v>1000</v>
      </c>
      <c r="D2716" s="142">
        <v>56000</v>
      </c>
    </row>
    <row r="2717" spans="1:4" x14ac:dyDescent="0.25">
      <c r="A2717" s="135">
        <v>45446</v>
      </c>
      <c r="B2717" s="136" t="s">
        <v>714</v>
      </c>
      <c r="D2717" s="142">
        <v>38106</v>
      </c>
    </row>
    <row r="2718" spans="1:4" x14ac:dyDescent="0.25">
      <c r="A2718" s="135">
        <v>45456</v>
      </c>
      <c r="B2718" s="136" t="s">
        <v>714</v>
      </c>
      <c r="D2718" s="142">
        <v>26325</v>
      </c>
    </row>
    <row r="2719" spans="1:4" x14ac:dyDescent="0.25">
      <c r="A2719" s="135">
        <v>45458</v>
      </c>
      <c r="B2719" s="136" t="s">
        <v>714</v>
      </c>
      <c r="D2719" s="142">
        <v>22367</v>
      </c>
    </row>
    <row r="2720" spans="1:4" x14ac:dyDescent="0.25">
      <c r="A2720" s="135">
        <v>45463</v>
      </c>
      <c r="B2720" s="136" t="s">
        <v>712</v>
      </c>
      <c r="D2720" s="142">
        <v>16800</v>
      </c>
    </row>
    <row r="2721" spans="1:4" x14ac:dyDescent="0.25">
      <c r="A2721" s="135">
        <v>45463</v>
      </c>
      <c r="B2721" s="136" t="s">
        <v>714</v>
      </c>
      <c r="D2721" s="142">
        <v>34656</v>
      </c>
    </row>
    <row r="2722" spans="1:4" x14ac:dyDescent="0.25">
      <c r="A2722" s="135">
        <v>45463</v>
      </c>
      <c r="B2722" s="136" t="s">
        <v>861</v>
      </c>
      <c r="D2722" s="142">
        <v>79000</v>
      </c>
    </row>
    <row r="2723" spans="1:4" x14ac:dyDescent="0.25">
      <c r="A2723" s="133">
        <v>45383</v>
      </c>
      <c r="B2723" s="134" t="s">
        <v>815</v>
      </c>
      <c r="D2723" s="140">
        <v>500000</v>
      </c>
    </row>
    <row r="2724" spans="1:4" x14ac:dyDescent="0.25">
      <c r="A2724" s="135">
        <v>45383</v>
      </c>
      <c r="B2724" s="136" t="s">
        <v>866</v>
      </c>
      <c r="D2724" s="142">
        <v>200000</v>
      </c>
    </row>
    <row r="2725" spans="1:4" x14ac:dyDescent="0.25">
      <c r="A2725" s="135">
        <v>45383</v>
      </c>
      <c r="B2725" s="136" t="s">
        <v>947</v>
      </c>
      <c r="D2725" s="142">
        <v>300000</v>
      </c>
    </row>
    <row r="2726" spans="1:4" x14ac:dyDescent="0.25">
      <c r="A2726" s="135">
        <v>45387</v>
      </c>
      <c r="B2726" s="136" t="s">
        <v>805</v>
      </c>
      <c r="D2726" s="142">
        <v>200000</v>
      </c>
    </row>
    <row r="2727" spans="1:4" x14ac:dyDescent="0.25">
      <c r="A2727" s="135">
        <v>45387</v>
      </c>
      <c r="B2727" s="136" t="s">
        <v>804</v>
      </c>
      <c r="D2727" s="142">
        <v>200000</v>
      </c>
    </row>
    <row r="2728" spans="1:4" x14ac:dyDescent="0.25">
      <c r="A2728" s="135">
        <v>45392</v>
      </c>
      <c r="B2728" s="136" t="s">
        <v>783</v>
      </c>
      <c r="D2728" s="142">
        <v>200000</v>
      </c>
    </row>
    <row r="2729" spans="1:4" x14ac:dyDescent="0.25">
      <c r="A2729" s="135">
        <v>45404</v>
      </c>
      <c r="B2729" s="136" t="s">
        <v>815</v>
      </c>
      <c r="D2729" s="142">
        <v>200000</v>
      </c>
    </row>
    <row r="2730" spans="1:4" x14ac:dyDescent="0.25">
      <c r="A2730" s="135">
        <v>45404</v>
      </c>
      <c r="B2730" s="136" t="s">
        <v>870</v>
      </c>
      <c r="D2730" s="142">
        <v>200000</v>
      </c>
    </row>
    <row r="2731" spans="1:4" x14ac:dyDescent="0.25">
      <c r="A2731" s="135">
        <v>45415</v>
      </c>
      <c r="B2731" s="136" t="s">
        <v>850</v>
      </c>
      <c r="D2731" s="142">
        <v>142785</v>
      </c>
    </row>
    <row r="2732" spans="1:4" x14ac:dyDescent="0.25">
      <c r="A2732" s="135">
        <v>45415</v>
      </c>
      <c r="B2732" s="136" t="s">
        <v>779</v>
      </c>
      <c r="D2732" s="142">
        <v>10752</v>
      </c>
    </row>
    <row r="2733" spans="1:4" x14ac:dyDescent="0.25">
      <c r="A2733" s="135">
        <v>45417</v>
      </c>
      <c r="B2733" s="136" t="s">
        <v>867</v>
      </c>
      <c r="D2733" s="142">
        <v>100000</v>
      </c>
    </row>
    <row r="2734" spans="1:4" x14ac:dyDescent="0.25">
      <c r="A2734" s="135">
        <v>45417</v>
      </c>
      <c r="B2734" s="136" t="s">
        <v>805</v>
      </c>
      <c r="D2734" s="142">
        <v>100000</v>
      </c>
    </row>
    <row r="2735" spans="1:4" x14ac:dyDescent="0.25">
      <c r="A2735" s="135">
        <v>45417</v>
      </c>
      <c r="B2735" s="136" t="s">
        <v>804</v>
      </c>
      <c r="D2735" s="142">
        <v>100000</v>
      </c>
    </row>
    <row r="2736" spans="1:4" x14ac:dyDescent="0.25">
      <c r="A2736" s="135">
        <v>45420</v>
      </c>
      <c r="B2736" s="136" t="s">
        <v>1002</v>
      </c>
      <c r="D2736" s="142">
        <v>264895</v>
      </c>
    </row>
    <row r="2737" spans="1:4" x14ac:dyDescent="0.25">
      <c r="A2737" s="135">
        <v>45420</v>
      </c>
      <c r="B2737" s="136" t="s">
        <v>1002</v>
      </c>
      <c r="D2737" s="142">
        <v>48642</v>
      </c>
    </row>
    <row r="2738" spans="1:4" x14ac:dyDescent="0.25">
      <c r="A2738" s="135">
        <v>45420</v>
      </c>
      <c r="B2738" s="136" t="s">
        <v>1002</v>
      </c>
      <c r="D2738" s="142">
        <v>164000</v>
      </c>
    </row>
    <row r="2739" spans="1:4" x14ac:dyDescent="0.25">
      <c r="A2739" s="135">
        <v>45421</v>
      </c>
      <c r="B2739" s="136" t="s">
        <v>813</v>
      </c>
      <c r="D2739" s="142">
        <v>137600</v>
      </c>
    </row>
    <row r="2740" spans="1:4" x14ac:dyDescent="0.25">
      <c r="A2740" s="135">
        <v>45422</v>
      </c>
      <c r="B2740" s="136" t="s">
        <v>783</v>
      </c>
      <c r="D2740" s="142">
        <v>200000</v>
      </c>
    </row>
    <row r="2741" spans="1:4" x14ac:dyDescent="0.25">
      <c r="A2741" s="135">
        <v>45424</v>
      </c>
      <c r="B2741" s="136" t="s">
        <v>1003</v>
      </c>
      <c r="D2741" s="142">
        <v>501000</v>
      </c>
    </row>
    <row r="2742" spans="1:4" x14ac:dyDescent="0.25">
      <c r="A2742" s="135">
        <v>45429</v>
      </c>
      <c r="B2742" s="136" t="s">
        <v>1004</v>
      </c>
      <c r="D2742" s="142">
        <v>300000</v>
      </c>
    </row>
    <row r="2743" spans="1:4" x14ac:dyDescent="0.25">
      <c r="A2743" s="135">
        <v>45429</v>
      </c>
      <c r="B2743" s="136" t="s">
        <v>1005</v>
      </c>
      <c r="D2743" s="142">
        <v>300000</v>
      </c>
    </row>
    <row r="2744" spans="1:4" x14ac:dyDescent="0.25">
      <c r="A2744" s="135">
        <v>45439</v>
      </c>
      <c r="B2744" s="136" t="s">
        <v>1006</v>
      </c>
      <c r="D2744" s="142">
        <v>100000</v>
      </c>
    </row>
    <row r="2745" spans="1:4" x14ac:dyDescent="0.25">
      <c r="A2745" s="135">
        <v>45447</v>
      </c>
      <c r="B2745" s="136" t="s">
        <v>850</v>
      </c>
      <c r="D2745" s="142">
        <v>84116</v>
      </c>
    </row>
    <row r="2746" spans="1:4" x14ac:dyDescent="0.25">
      <c r="A2746" s="135">
        <v>45448</v>
      </c>
      <c r="B2746" s="136" t="s">
        <v>870</v>
      </c>
      <c r="D2746" s="142">
        <v>300000</v>
      </c>
    </row>
    <row r="2747" spans="1:4" x14ac:dyDescent="0.25">
      <c r="A2747" s="135">
        <v>45451</v>
      </c>
      <c r="B2747" s="136" t="s">
        <v>806</v>
      </c>
      <c r="D2747" s="142">
        <v>197000</v>
      </c>
    </row>
    <row r="2748" spans="1:4" x14ac:dyDescent="0.25">
      <c r="A2748" s="135">
        <v>45451</v>
      </c>
      <c r="B2748" s="136" t="s">
        <v>806</v>
      </c>
      <c r="D2748" s="142">
        <v>186000</v>
      </c>
    </row>
    <row r="2749" spans="1:4" x14ac:dyDescent="0.25">
      <c r="A2749" s="135">
        <v>45460</v>
      </c>
      <c r="B2749" s="136" t="s">
        <v>814</v>
      </c>
      <c r="D2749" s="142">
        <v>232541</v>
      </c>
    </row>
    <row r="2750" spans="1:4" x14ac:dyDescent="0.25">
      <c r="A2750" s="135">
        <v>45352</v>
      </c>
      <c r="B2750" s="136" t="s">
        <v>867</v>
      </c>
      <c r="D2750" s="142">
        <v>100000</v>
      </c>
    </row>
    <row r="2751" spans="1:4" x14ac:dyDescent="0.25">
      <c r="A2751" s="135">
        <v>45355</v>
      </c>
      <c r="B2751" s="136" t="s">
        <v>779</v>
      </c>
      <c r="D2751" s="142">
        <v>16782</v>
      </c>
    </row>
    <row r="2752" spans="1:4" x14ac:dyDescent="0.25">
      <c r="A2752" s="135">
        <v>45358</v>
      </c>
      <c r="B2752" s="136" t="s">
        <v>813</v>
      </c>
      <c r="D2752" s="142">
        <v>38700</v>
      </c>
    </row>
    <row r="2753" spans="1:4" x14ac:dyDescent="0.25">
      <c r="A2753" s="135">
        <v>45366</v>
      </c>
      <c r="B2753" s="136" t="s">
        <v>806</v>
      </c>
      <c r="D2753" s="142">
        <v>300000</v>
      </c>
    </row>
    <row r="2754" spans="1:4" x14ac:dyDescent="0.25">
      <c r="A2754" s="133">
        <v>45401</v>
      </c>
      <c r="B2754" s="134" t="s">
        <v>1007</v>
      </c>
      <c r="D2754" s="140">
        <v>231757</v>
      </c>
    </row>
    <row r="2755" spans="1:4" x14ac:dyDescent="0.25">
      <c r="A2755" s="135">
        <v>45415</v>
      </c>
      <c r="B2755" s="136" t="s">
        <v>850</v>
      </c>
      <c r="D2755" s="142">
        <v>142785</v>
      </c>
    </row>
    <row r="2756" spans="1:4" x14ac:dyDescent="0.25">
      <c r="A2756" s="135">
        <v>45415</v>
      </c>
      <c r="B2756" s="136" t="s">
        <v>837</v>
      </c>
      <c r="D2756" s="142">
        <v>42338</v>
      </c>
    </row>
    <row r="2757" spans="1:4" x14ac:dyDescent="0.25">
      <c r="A2757" s="135">
        <v>45426</v>
      </c>
      <c r="B2757" s="136" t="s">
        <v>954</v>
      </c>
      <c r="D2757" s="142">
        <v>678500</v>
      </c>
    </row>
    <row r="2758" spans="1:4" x14ac:dyDescent="0.25">
      <c r="A2758" s="135">
        <v>45447</v>
      </c>
      <c r="B2758" s="136" t="s">
        <v>837</v>
      </c>
      <c r="D2758" s="142">
        <v>30704</v>
      </c>
    </row>
    <row r="2759" spans="1:4" x14ac:dyDescent="0.25">
      <c r="A2759" s="135">
        <v>45447</v>
      </c>
      <c r="B2759" s="136" t="s">
        <v>850</v>
      </c>
      <c r="D2759" s="142">
        <v>84116</v>
      </c>
    </row>
    <row r="2760" spans="1:4" x14ac:dyDescent="0.25">
      <c r="A2760" s="135">
        <v>45450</v>
      </c>
      <c r="B2760" s="136" t="s">
        <v>821</v>
      </c>
      <c r="D2760" s="142">
        <v>14691</v>
      </c>
    </row>
    <row r="2761" spans="1:4" x14ac:dyDescent="0.25">
      <c r="A2761" s="108"/>
      <c r="B2761" s="114"/>
      <c r="D2761" s="207"/>
    </row>
    <row r="2762" spans="1:4" x14ac:dyDescent="0.25">
      <c r="A2762" s="108"/>
      <c r="B2762" s="114"/>
      <c r="D2762" s="207"/>
    </row>
    <row r="2763" spans="1:4" x14ac:dyDescent="0.25">
      <c r="A2763" s="108"/>
      <c r="B2763" s="114"/>
      <c r="D2763" s="207"/>
    </row>
    <row r="2764" spans="1:4" x14ac:dyDescent="0.25">
      <c r="A2764" s="108"/>
      <c r="B2764" s="114"/>
      <c r="D2764" s="207"/>
    </row>
    <row r="2769" spans="4:4" x14ac:dyDescent="0.25">
      <c r="D2769" s="1">
        <f>SUM(D3:D2768)</f>
        <v>576196381.87000072</v>
      </c>
    </row>
  </sheetData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A1C88-5831-4D18-A2DB-B0E20B52C3BC}">
  <dimension ref="A1:F110"/>
  <sheetViews>
    <sheetView topLeftCell="A81" workbookViewId="0">
      <selection activeCell="B107" sqref="B107"/>
    </sheetView>
  </sheetViews>
  <sheetFormatPr defaultRowHeight="15" x14ac:dyDescent="0.25"/>
  <cols>
    <col min="1" max="1" width="7.140625" bestFit="1" customWidth="1"/>
    <col min="2" max="2" width="40.5703125" bestFit="1" customWidth="1"/>
    <col min="3" max="3" width="29.42578125" bestFit="1" customWidth="1"/>
    <col min="4" max="4" width="29.42578125" customWidth="1"/>
    <col min="5" max="5" width="11.5703125" bestFit="1" customWidth="1"/>
    <col min="6" max="6" width="18.42578125" style="1" bestFit="1" customWidth="1"/>
  </cols>
  <sheetData>
    <row r="1" spans="1:6" ht="15.75" x14ac:dyDescent="0.25">
      <c r="A1" s="59" t="s">
        <v>40</v>
      </c>
      <c r="B1" s="60" t="s">
        <v>41</v>
      </c>
      <c r="C1" s="59" t="s">
        <v>42</v>
      </c>
      <c r="D1" s="59"/>
      <c r="E1" s="59" t="s">
        <v>44</v>
      </c>
      <c r="F1" s="78" t="s">
        <v>45</v>
      </c>
    </row>
    <row r="2" spans="1:6" ht="15.75" x14ac:dyDescent="0.25">
      <c r="A2" s="59"/>
      <c r="B2" s="77" t="s">
        <v>301</v>
      </c>
      <c r="C2" t="s">
        <v>302</v>
      </c>
      <c r="D2" s="77"/>
      <c r="F2" s="106">
        <v>847456</v>
      </c>
    </row>
    <row r="3" spans="1:6" ht="15.75" x14ac:dyDescent="0.25">
      <c r="A3" s="59"/>
      <c r="B3" s="77" t="s">
        <v>303</v>
      </c>
      <c r="C3" t="s">
        <v>302</v>
      </c>
      <c r="D3" s="77"/>
      <c r="F3" s="106">
        <v>450000</v>
      </c>
    </row>
    <row r="4" spans="1:6" ht="15.75" x14ac:dyDescent="0.25">
      <c r="A4" s="59"/>
      <c r="B4" s="77" t="s">
        <v>303</v>
      </c>
      <c r="C4" t="s">
        <v>302</v>
      </c>
      <c r="D4" s="77"/>
      <c r="F4" s="106">
        <v>150000</v>
      </c>
    </row>
    <row r="5" spans="1:6" ht="15.75" x14ac:dyDescent="0.25">
      <c r="A5" s="59"/>
      <c r="B5" s="77" t="s">
        <v>303</v>
      </c>
      <c r="C5" t="s">
        <v>302</v>
      </c>
      <c r="D5" s="77"/>
      <c r="F5" s="106">
        <v>150000</v>
      </c>
    </row>
    <row r="6" spans="1:6" ht="15.75" x14ac:dyDescent="0.25">
      <c r="A6" s="59"/>
      <c r="B6" s="77" t="s">
        <v>303</v>
      </c>
      <c r="C6" t="s">
        <v>302</v>
      </c>
      <c r="D6" s="77"/>
      <c r="F6" s="106">
        <v>150000</v>
      </c>
    </row>
    <row r="7" spans="1:6" ht="15.75" x14ac:dyDescent="0.25">
      <c r="A7" s="59"/>
      <c r="B7" s="77" t="s">
        <v>303</v>
      </c>
      <c r="C7" t="s">
        <v>302</v>
      </c>
      <c r="D7" s="77"/>
      <c r="F7" s="106">
        <v>150000</v>
      </c>
    </row>
    <row r="8" spans="1:6" ht="15.75" x14ac:dyDescent="0.25">
      <c r="A8" s="59"/>
      <c r="B8" s="77" t="s">
        <v>303</v>
      </c>
      <c r="C8" t="s">
        <v>302</v>
      </c>
      <c r="D8" s="77"/>
      <c r="F8" s="106">
        <v>150000</v>
      </c>
    </row>
    <row r="9" spans="1:6" ht="15.75" x14ac:dyDescent="0.25">
      <c r="A9" s="59"/>
      <c r="B9" s="77" t="s">
        <v>303</v>
      </c>
      <c r="C9" t="s">
        <v>302</v>
      </c>
      <c r="D9" s="77"/>
      <c r="F9" s="106">
        <v>150000</v>
      </c>
    </row>
    <row r="10" spans="1:6" ht="15.75" x14ac:dyDescent="0.25">
      <c r="A10" s="59"/>
      <c r="B10" s="77" t="s">
        <v>303</v>
      </c>
      <c r="C10" t="s">
        <v>302</v>
      </c>
      <c r="D10" s="77"/>
      <c r="F10" s="106">
        <v>150000</v>
      </c>
    </row>
    <row r="11" spans="1:6" ht="15.75" x14ac:dyDescent="0.25">
      <c r="A11" s="59"/>
      <c r="B11" s="77" t="s">
        <v>303</v>
      </c>
      <c r="C11" t="s">
        <v>302</v>
      </c>
      <c r="D11" s="77"/>
      <c r="F11" s="106">
        <v>150000</v>
      </c>
    </row>
    <row r="12" spans="1:6" ht="15.75" x14ac:dyDescent="0.25">
      <c r="A12" s="59"/>
      <c r="B12" s="77" t="s">
        <v>98</v>
      </c>
      <c r="C12" t="s">
        <v>304</v>
      </c>
      <c r="D12" s="107" t="s">
        <v>305</v>
      </c>
      <c r="E12" s="108">
        <v>44524</v>
      </c>
      <c r="F12" s="106">
        <v>36000</v>
      </c>
    </row>
    <row r="13" spans="1:6" ht="15.75" x14ac:dyDescent="0.25">
      <c r="A13" s="59"/>
      <c r="B13" s="77" t="s">
        <v>306</v>
      </c>
      <c r="D13" s="107" t="s">
        <v>305</v>
      </c>
      <c r="E13" s="108">
        <v>44610</v>
      </c>
      <c r="F13" s="106">
        <v>50000</v>
      </c>
    </row>
    <row r="14" spans="1:6" ht="15.75" x14ac:dyDescent="0.25">
      <c r="A14" s="59"/>
      <c r="B14" s="77" t="s">
        <v>307</v>
      </c>
      <c r="D14" s="107" t="s">
        <v>305</v>
      </c>
      <c r="E14" s="108">
        <v>44616</v>
      </c>
      <c r="F14" s="106">
        <v>236000</v>
      </c>
    </row>
    <row r="15" spans="1:6" ht="15.75" x14ac:dyDescent="0.25">
      <c r="A15" s="59"/>
      <c r="B15" s="77" t="s">
        <v>308</v>
      </c>
      <c r="D15" s="107" t="s">
        <v>305</v>
      </c>
      <c r="E15" s="108">
        <v>44639</v>
      </c>
      <c r="F15" s="106">
        <v>796500</v>
      </c>
    </row>
    <row r="16" spans="1:6" ht="15.75" x14ac:dyDescent="0.25">
      <c r="A16" s="59"/>
      <c r="B16" s="77" t="s">
        <v>309</v>
      </c>
      <c r="D16" s="107" t="s">
        <v>305</v>
      </c>
      <c r="E16" s="108">
        <v>44650</v>
      </c>
      <c r="F16" s="106">
        <v>1000000</v>
      </c>
    </row>
    <row r="17" spans="1:6" ht="15.75" x14ac:dyDescent="0.25">
      <c r="A17" s="59"/>
      <c r="B17" s="77" t="s">
        <v>310</v>
      </c>
      <c r="D17" s="107" t="s">
        <v>305</v>
      </c>
      <c r="E17" s="108">
        <v>44650</v>
      </c>
      <c r="F17" s="106">
        <v>900000</v>
      </c>
    </row>
    <row r="18" spans="1:6" ht="15.75" x14ac:dyDescent="0.25">
      <c r="A18" s="59"/>
      <c r="B18" s="77" t="s">
        <v>311</v>
      </c>
      <c r="D18" s="107" t="s">
        <v>305</v>
      </c>
      <c r="E18" s="108">
        <v>44650</v>
      </c>
      <c r="F18" s="106">
        <v>100000</v>
      </c>
    </row>
    <row r="19" spans="1:6" ht="15.75" x14ac:dyDescent="0.25">
      <c r="A19" s="59"/>
      <c r="B19" s="77" t="s">
        <v>312</v>
      </c>
      <c r="D19" s="107" t="s">
        <v>305</v>
      </c>
      <c r="E19" s="108">
        <v>44650</v>
      </c>
      <c r="F19" s="106">
        <v>1000000</v>
      </c>
    </row>
    <row r="20" spans="1:6" ht="15.75" x14ac:dyDescent="0.25">
      <c r="A20" s="59"/>
      <c r="B20" s="77" t="s">
        <v>313</v>
      </c>
      <c r="D20" s="107" t="s">
        <v>305</v>
      </c>
      <c r="E20" s="108">
        <v>44651</v>
      </c>
      <c r="F20" s="106">
        <v>6480</v>
      </c>
    </row>
    <row r="21" spans="1:6" ht="15.75" x14ac:dyDescent="0.25">
      <c r="A21" s="59"/>
      <c r="B21" s="77" t="s">
        <v>314</v>
      </c>
      <c r="D21" s="107" t="s">
        <v>315</v>
      </c>
      <c r="E21" s="108">
        <v>44652</v>
      </c>
      <c r="F21" s="106">
        <v>1250000</v>
      </c>
    </row>
    <row r="22" spans="1:6" ht="15.75" x14ac:dyDescent="0.25">
      <c r="A22" s="59"/>
      <c r="B22" s="77" t="s">
        <v>308</v>
      </c>
      <c r="D22" s="107" t="s">
        <v>316</v>
      </c>
      <c r="E22" s="108">
        <v>44722</v>
      </c>
      <c r="F22" s="106">
        <v>177000</v>
      </c>
    </row>
    <row r="23" spans="1:6" ht="15.75" x14ac:dyDescent="0.25">
      <c r="A23" s="61"/>
      <c r="B23" s="77" t="s">
        <v>317</v>
      </c>
      <c r="D23" s="107" t="s">
        <v>318</v>
      </c>
      <c r="E23" s="108">
        <v>44722</v>
      </c>
      <c r="F23" s="106">
        <v>53100</v>
      </c>
    </row>
    <row r="24" spans="1:6" ht="15.75" x14ac:dyDescent="0.25">
      <c r="A24" s="61"/>
      <c r="B24" s="77" t="s">
        <v>307</v>
      </c>
      <c r="D24" s="107" t="s">
        <v>305</v>
      </c>
      <c r="E24" s="108">
        <v>44783</v>
      </c>
      <c r="F24" s="106">
        <v>472000</v>
      </c>
    </row>
    <row r="25" spans="1:6" ht="15.75" x14ac:dyDescent="0.25">
      <c r="A25" s="61"/>
      <c r="B25" s="77" t="s">
        <v>97</v>
      </c>
      <c r="D25" s="107" t="s">
        <v>305</v>
      </c>
      <c r="E25" s="108">
        <v>44804</v>
      </c>
      <c r="F25" s="106">
        <v>41300</v>
      </c>
    </row>
    <row r="26" spans="1:6" ht="15.75" x14ac:dyDescent="0.25">
      <c r="A26" s="61"/>
      <c r="B26" s="77" t="s">
        <v>308</v>
      </c>
      <c r="D26" s="107" t="s">
        <v>305</v>
      </c>
      <c r="E26" s="108">
        <v>44846</v>
      </c>
      <c r="F26" s="106">
        <v>708000</v>
      </c>
    </row>
    <row r="27" spans="1:6" ht="15.75" x14ac:dyDescent="0.25">
      <c r="A27" s="61"/>
      <c r="B27" s="77" t="s">
        <v>97</v>
      </c>
      <c r="D27" s="107" t="s">
        <v>305</v>
      </c>
      <c r="E27" s="108">
        <v>44960</v>
      </c>
      <c r="F27" s="106">
        <v>17700</v>
      </c>
    </row>
    <row r="28" spans="1:6" ht="15.75" x14ac:dyDescent="0.25">
      <c r="A28" s="61"/>
      <c r="B28" s="77" t="s">
        <v>99</v>
      </c>
      <c r="D28" s="107" t="s">
        <v>305</v>
      </c>
      <c r="E28" s="108">
        <v>44963</v>
      </c>
      <c r="F28" s="106">
        <v>59000</v>
      </c>
    </row>
    <row r="29" spans="1:6" ht="15.75" x14ac:dyDescent="0.25">
      <c r="A29" s="61"/>
      <c r="B29" s="77" t="s">
        <v>99</v>
      </c>
      <c r="D29" s="107" t="s">
        <v>305</v>
      </c>
      <c r="E29" s="108">
        <v>44975</v>
      </c>
      <c r="F29" s="106">
        <v>118000</v>
      </c>
    </row>
    <row r="30" spans="1:6" ht="15.75" x14ac:dyDescent="0.25">
      <c r="A30" s="61"/>
      <c r="B30" s="77" t="s">
        <v>308</v>
      </c>
      <c r="D30" s="107" t="s">
        <v>305</v>
      </c>
      <c r="E30" s="108">
        <v>45013</v>
      </c>
      <c r="F30" s="106">
        <v>177000</v>
      </c>
    </row>
    <row r="31" spans="1:6" ht="15.75" x14ac:dyDescent="0.25">
      <c r="A31" s="61"/>
      <c r="B31" s="77" t="s">
        <v>319</v>
      </c>
      <c r="D31" s="107" t="s">
        <v>320</v>
      </c>
      <c r="E31" s="108">
        <v>45051</v>
      </c>
      <c r="F31" s="106">
        <v>20000</v>
      </c>
    </row>
    <row r="32" spans="1:6" ht="15.75" x14ac:dyDescent="0.25">
      <c r="A32" s="61"/>
      <c r="B32" s="77" t="s">
        <v>321</v>
      </c>
      <c r="D32" s="107" t="s">
        <v>322</v>
      </c>
      <c r="E32" s="108">
        <v>45064</v>
      </c>
      <c r="F32" s="106">
        <v>106200</v>
      </c>
    </row>
    <row r="33" spans="1:6" ht="15.75" x14ac:dyDescent="0.25">
      <c r="A33" s="61"/>
      <c r="B33" s="77" t="s">
        <v>323</v>
      </c>
      <c r="C33" t="s">
        <v>324</v>
      </c>
      <c r="D33" s="107" t="s">
        <v>305</v>
      </c>
      <c r="E33" s="109">
        <v>43678</v>
      </c>
      <c r="F33" s="106">
        <v>2700</v>
      </c>
    </row>
    <row r="34" spans="1:6" ht="15.75" x14ac:dyDescent="0.25">
      <c r="A34" s="61"/>
      <c r="B34" s="77" t="s">
        <v>323</v>
      </c>
      <c r="C34" t="s">
        <v>324</v>
      </c>
      <c r="D34" s="107" t="s">
        <v>305</v>
      </c>
      <c r="E34" s="109">
        <v>43747</v>
      </c>
      <c r="F34" s="106">
        <v>12960</v>
      </c>
    </row>
    <row r="35" spans="1:6" ht="15.75" x14ac:dyDescent="0.25">
      <c r="A35" s="61"/>
      <c r="B35" s="77" t="s">
        <v>323</v>
      </c>
      <c r="C35" t="s">
        <v>324</v>
      </c>
      <c r="D35" s="107" t="s">
        <v>305</v>
      </c>
      <c r="E35" s="109">
        <v>43747</v>
      </c>
      <c r="F35" s="106">
        <v>3240</v>
      </c>
    </row>
    <row r="36" spans="1:6" ht="15.75" x14ac:dyDescent="0.25">
      <c r="A36" s="61"/>
      <c r="B36" s="77" t="s">
        <v>323</v>
      </c>
      <c r="C36" t="s">
        <v>324</v>
      </c>
      <c r="D36" s="107" t="s">
        <v>305</v>
      </c>
      <c r="E36" s="109">
        <v>43774</v>
      </c>
      <c r="F36" s="106">
        <v>48600</v>
      </c>
    </row>
    <row r="37" spans="1:6" ht="15.75" x14ac:dyDescent="0.25">
      <c r="A37" s="61"/>
      <c r="B37" s="77" t="s">
        <v>323</v>
      </c>
      <c r="C37" t="s">
        <v>324</v>
      </c>
      <c r="D37" s="107" t="s">
        <v>305</v>
      </c>
      <c r="E37" s="109">
        <v>43777</v>
      </c>
      <c r="F37" s="106">
        <v>5400</v>
      </c>
    </row>
    <row r="38" spans="1:6" ht="15.75" x14ac:dyDescent="0.25">
      <c r="A38" s="61"/>
      <c r="B38" s="77" t="s">
        <v>323</v>
      </c>
      <c r="C38" t="s">
        <v>324</v>
      </c>
      <c r="D38" s="107" t="s">
        <v>305</v>
      </c>
      <c r="E38" s="109">
        <v>43777</v>
      </c>
      <c r="F38" s="106">
        <v>10800</v>
      </c>
    </row>
    <row r="39" spans="1:6" ht="15.75" x14ac:dyDescent="0.25">
      <c r="A39" s="61"/>
      <c r="B39" s="77" t="s">
        <v>323</v>
      </c>
      <c r="C39" t="s">
        <v>324</v>
      </c>
      <c r="D39" s="107" t="s">
        <v>305</v>
      </c>
      <c r="E39" s="109">
        <v>43862</v>
      </c>
      <c r="F39" s="106">
        <v>3540</v>
      </c>
    </row>
    <row r="40" spans="1:6" ht="15.75" x14ac:dyDescent="0.25">
      <c r="A40" s="61"/>
      <c r="B40" s="77" t="s">
        <v>323</v>
      </c>
      <c r="C40" t="s">
        <v>324</v>
      </c>
      <c r="D40" s="107" t="s">
        <v>305</v>
      </c>
      <c r="E40" s="109">
        <v>44013</v>
      </c>
      <c r="F40" s="106">
        <v>1770</v>
      </c>
    </row>
    <row r="41" spans="1:6" ht="15.75" x14ac:dyDescent="0.25">
      <c r="A41" s="61"/>
      <c r="B41" s="77" t="s">
        <v>323</v>
      </c>
      <c r="C41" t="s">
        <v>324</v>
      </c>
      <c r="D41" s="107" t="s">
        <v>305</v>
      </c>
      <c r="E41" s="109">
        <v>44019</v>
      </c>
      <c r="F41" s="106">
        <v>5900</v>
      </c>
    </row>
    <row r="42" spans="1:6" ht="15.75" x14ac:dyDescent="0.25">
      <c r="A42" s="61"/>
      <c r="B42" s="77" t="s">
        <v>323</v>
      </c>
      <c r="C42" t="s">
        <v>324</v>
      </c>
      <c r="D42" s="107" t="s">
        <v>305</v>
      </c>
      <c r="E42" s="109">
        <v>44136</v>
      </c>
      <c r="F42" s="106">
        <v>5900</v>
      </c>
    </row>
    <row r="43" spans="1:6" ht="15.75" x14ac:dyDescent="0.25">
      <c r="A43" s="61"/>
      <c r="B43" s="77" t="s">
        <v>323</v>
      </c>
      <c r="C43" t="s">
        <v>324</v>
      </c>
      <c r="D43" s="107" t="s">
        <v>305</v>
      </c>
      <c r="E43" s="109">
        <v>44228</v>
      </c>
      <c r="F43" s="106">
        <v>2950</v>
      </c>
    </row>
    <row r="44" spans="1:6" ht="15.75" x14ac:dyDescent="0.25">
      <c r="A44" s="61"/>
      <c r="B44" s="77" t="s">
        <v>323</v>
      </c>
      <c r="C44" t="s">
        <v>324</v>
      </c>
      <c r="D44" s="107" t="s">
        <v>305</v>
      </c>
      <c r="E44" s="109">
        <v>44257</v>
      </c>
      <c r="F44" s="106">
        <v>17700</v>
      </c>
    </row>
    <row r="45" spans="1:6" ht="15.75" x14ac:dyDescent="0.25">
      <c r="A45" s="61"/>
      <c r="B45" s="77" t="s">
        <v>98</v>
      </c>
      <c r="C45" t="s">
        <v>324</v>
      </c>
      <c r="D45" s="107" t="s">
        <v>305</v>
      </c>
      <c r="E45" s="109">
        <v>44286</v>
      </c>
      <c r="F45" s="106">
        <v>100000</v>
      </c>
    </row>
    <row r="46" spans="1:6" ht="15.75" x14ac:dyDescent="0.25">
      <c r="A46" s="61"/>
      <c r="B46" s="77" t="s">
        <v>323</v>
      </c>
      <c r="C46" t="s">
        <v>324</v>
      </c>
      <c r="D46" s="107" t="s">
        <v>305</v>
      </c>
      <c r="E46" s="109">
        <v>44321</v>
      </c>
      <c r="F46" s="106">
        <v>2360</v>
      </c>
    </row>
    <row r="47" spans="1:6" ht="15.75" x14ac:dyDescent="0.25">
      <c r="A47" s="61"/>
      <c r="B47" s="77" t="s">
        <v>323</v>
      </c>
      <c r="C47" t="s">
        <v>324</v>
      </c>
      <c r="D47" s="107" t="s">
        <v>305</v>
      </c>
      <c r="E47" s="109">
        <v>44564</v>
      </c>
      <c r="F47" s="106">
        <v>20650</v>
      </c>
    </row>
    <row r="48" spans="1:6" ht="15.75" x14ac:dyDescent="0.25">
      <c r="A48" s="61"/>
      <c r="B48" s="77" t="s">
        <v>323</v>
      </c>
      <c r="C48" t="s">
        <v>324</v>
      </c>
      <c r="D48" s="107" t="s">
        <v>305</v>
      </c>
      <c r="E48" s="109">
        <v>44621</v>
      </c>
      <c r="F48" s="106">
        <v>23600</v>
      </c>
    </row>
    <row r="49" spans="1:6" ht="15.75" x14ac:dyDescent="0.25">
      <c r="A49" s="61"/>
      <c r="B49" s="77" t="s">
        <v>323</v>
      </c>
      <c r="C49" t="s">
        <v>324</v>
      </c>
      <c r="D49" s="107" t="s">
        <v>305</v>
      </c>
      <c r="E49" s="109">
        <v>44636</v>
      </c>
      <c r="F49" s="106">
        <v>7965</v>
      </c>
    </row>
    <row r="50" spans="1:6" ht="15.75" x14ac:dyDescent="0.25">
      <c r="A50" s="61"/>
      <c r="B50" s="77" t="s">
        <v>323</v>
      </c>
      <c r="C50" t="s">
        <v>324</v>
      </c>
      <c r="D50" s="107" t="s">
        <v>305</v>
      </c>
      <c r="E50" s="109">
        <v>44641</v>
      </c>
      <c r="F50" s="106">
        <v>100</v>
      </c>
    </row>
    <row r="51" spans="1:6" ht="15.75" x14ac:dyDescent="0.25">
      <c r="A51" s="61"/>
      <c r="B51" s="77" t="s">
        <v>323</v>
      </c>
      <c r="C51" t="s">
        <v>324</v>
      </c>
      <c r="D51" s="107" t="s">
        <v>305</v>
      </c>
      <c r="E51" s="109">
        <v>44805</v>
      </c>
      <c r="F51" s="106">
        <v>5310</v>
      </c>
    </row>
    <row r="52" spans="1:6" ht="15.75" x14ac:dyDescent="0.25">
      <c r="A52" s="61"/>
      <c r="B52" s="77" t="s">
        <v>323</v>
      </c>
      <c r="C52" t="s">
        <v>324</v>
      </c>
      <c r="D52" s="107" t="s">
        <v>305</v>
      </c>
      <c r="E52" s="109">
        <v>44958</v>
      </c>
      <c r="F52" s="106">
        <v>23600</v>
      </c>
    </row>
    <row r="53" spans="1:6" ht="15.75" x14ac:dyDescent="0.25">
      <c r="A53" s="61"/>
      <c r="B53" s="77" t="s">
        <v>325</v>
      </c>
      <c r="C53" t="s">
        <v>324</v>
      </c>
      <c r="D53" s="107" t="s">
        <v>305</v>
      </c>
      <c r="E53" s="109">
        <v>44958</v>
      </c>
      <c r="F53" s="106">
        <v>4000</v>
      </c>
    </row>
    <row r="54" spans="1:6" ht="15.75" x14ac:dyDescent="0.25">
      <c r="A54" s="61"/>
      <c r="B54" s="77" t="s">
        <v>323</v>
      </c>
      <c r="C54" t="s">
        <v>324</v>
      </c>
      <c r="D54" s="107" t="s">
        <v>305</v>
      </c>
      <c r="E54" s="109">
        <v>44986</v>
      </c>
      <c r="F54" s="106">
        <v>25960</v>
      </c>
    </row>
    <row r="55" spans="1:6" ht="15.75" x14ac:dyDescent="0.25">
      <c r="A55" s="61"/>
      <c r="B55" s="77" t="s">
        <v>323</v>
      </c>
      <c r="C55" t="s">
        <v>324</v>
      </c>
      <c r="D55" s="107" t="s">
        <v>305</v>
      </c>
      <c r="E55" s="109">
        <v>44986</v>
      </c>
      <c r="F55" s="106">
        <v>36580</v>
      </c>
    </row>
    <row r="56" spans="1:6" ht="15.75" x14ac:dyDescent="0.25">
      <c r="A56" s="61"/>
      <c r="B56" s="77" t="s">
        <v>323</v>
      </c>
      <c r="C56" t="s">
        <v>324</v>
      </c>
      <c r="D56" s="107" t="s">
        <v>305</v>
      </c>
      <c r="E56" s="109">
        <v>44986</v>
      </c>
      <c r="F56" s="106">
        <v>7080</v>
      </c>
    </row>
    <row r="57" spans="1:6" ht="15.75" x14ac:dyDescent="0.25">
      <c r="A57" s="61"/>
      <c r="B57" s="77" t="s">
        <v>323</v>
      </c>
      <c r="C57" t="s">
        <v>324</v>
      </c>
      <c r="D57" s="107" t="s">
        <v>305</v>
      </c>
      <c r="E57" s="109">
        <v>44986</v>
      </c>
      <c r="F57" s="106">
        <v>5310</v>
      </c>
    </row>
    <row r="58" spans="1:6" ht="15.75" x14ac:dyDescent="0.25">
      <c r="A58" s="61"/>
      <c r="B58" s="77" t="s">
        <v>323</v>
      </c>
      <c r="C58" t="s">
        <v>324</v>
      </c>
      <c r="D58" s="107" t="s">
        <v>305</v>
      </c>
      <c r="E58" s="109">
        <v>44986</v>
      </c>
      <c r="F58" s="106">
        <v>35400</v>
      </c>
    </row>
    <row r="59" spans="1:6" ht="15.75" x14ac:dyDescent="0.25">
      <c r="A59" s="61"/>
      <c r="B59" s="77" t="s">
        <v>323</v>
      </c>
      <c r="C59" t="s">
        <v>324</v>
      </c>
      <c r="D59" s="107" t="s">
        <v>305</v>
      </c>
      <c r="E59" s="109">
        <v>44986</v>
      </c>
      <c r="F59" s="106">
        <v>23600</v>
      </c>
    </row>
    <row r="60" spans="1:6" ht="15.75" x14ac:dyDescent="0.25">
      <c r="A60" s="61"/>
      <c r="B60" s="77" t="s">
        <v>325</v>
      </c>
      <c r="C60" t="s">
        <v>324</v>
      </c>
      <c r="D60" s="107" t="s">
        <v>326</v>
      </c>
      <c r="E60" s="109">
        <v>45140</v>
      </c>
      <c r="F60" s="106">
        <v>3000</v>
      </c>
    </row>
    <row r="61" spans="1:6" ht="15.75" x14ac:dyDescent="0.25">
      <c r="A61" s="61"/>
      <c r="B61" s="77" t="s">
        <v>323</v>
      </c>
      <c r="C61" t="s">
        <v>324</v>
      </c>
      <c r="D61" s="107" t="s">
        <v>327</v>
      </c>
      <c r="E61" s="109">
        <v>45140</v>
      </c>
      <c r="F61" s="106">
        <v>9440</v>
      </c>
    </row>
    <row r="62" spans="1:6" ht="15.75" x14ac:dyDescent="0.25">
      <c r="A62" s="61"/>
      <c r="B62" s="77" t="s">
        <v>328</v>
      </c>
      <c r="C62" t="s">
        <v>102</v>
      </c>
      <c r="D62" s="77" t="s">
        <v>305</v>
      </c>
      <c r="E62" s="108">
        <v>44699</v>
      </c>
      <c r="F62" s="106">
        <v>450</v>
      </c>
    </row>
    <row r="63" spans="1:6" ht="15.75" x14ac:dyDescent="0.25">
      <c r="A63" s="61"/>
      <c r="B63" s="77" t="s">
        <v>328</v>
      </c>
      <c r="C63" t="s">
        <v>102</v>
      </c>
      <c r="D63" s="77" t="s">
        <v>329</v>
      </c>
      <c r="E63" s="108">
        <v>44720</v>
      </c>
      <c r="F63" s="106">
        <v>2700</v>
      </c>
    </row>
    <row r="64" spans="1:6" ht="15.75" x14ac:dyDescent="0.25">
      <c r="A64" s="61"/>
      <c r="B64" s="77" t="s">
        <v>328</v>
      </c>
      <c r="C64" t="s">
        <v>102</v>
      </c>
      <c r="D64" s="77" t="s">
        <v>330</v>
      </c>
      <c r="E64" s="108">
        <v>44720</v>
      </c>
      <c r="F64" s="106">
        <v>1350</v>
      </c>
    </row>
    <row r="65" spans="1:6" ht="15.75" x14ac:dyDescent="0.25">
      <c r="A65" s="61"/>
      <c r="B65" s="77" t="s">
        <v>328</v>
      </c>
      <c r="C65" t="s">
        <v>102</v>
      </c>
      <c r="D65" s="77" t="s">
        <v>331</v>
      </c>
      <c r="E65" s="108">
        <v>44728</v>
      </c>
      <c r="F65" s="106">
        <v>900</v>
      </c>
    </row>
    <row r="66" spans="1:6" ht="15.75" x14ac:dyDescent="0.25">
      <c r="A66" s="61"/>
      <c r="B66" s="77" t="s">
        <v>328</v>
      </c>
      <c r="C66" t="s">
        <v>102</v>
      </c>
      <c r="D66" s="77" t="s">
        <v>305</v>
      </c>
      <c r="E66" s="108">
        <v>44743</v>
      </c>
      <c r="F66" s="106">
        <v>9450</v>
      </c>
    </row>
    <row r="67" spans="1:6" ht="15.75" x14ac:dyDescent="0.25">
      <c r="A67" s="61"/>
      <c r="B67" s="77" t="s">
        <v>328</v>
      </c>
      <c r="C67" t="s">
        <v>102</v>
      </c>
      <c r="D67" s="77" t="s">
        <v>305</v>
      </c>
      <c r="E67" s="108">
        <v>44768</v>
      </c>
      <c r="F67" s="106">
        <v>1800</v>
      </c>
    </row>
    <row r="68" spans="1:6" ht="15.75" x14ac:dyDescent="0.25">
      <c r="A68" s="61"/>
      <c r="B68" s="77" t="s">
        <v>328</v>
      </c>
      <c r="C68" t="s">
        <v>102</v>
      </c>
      <c r="D68" s="77" t="s">
        <v>305</v>
      </c>
      <c r="E68" s="108">
        <v>44768</v>
      </c>
      <c r="F68" s="106">
        <v>450</v>
      </c>
    </row>
    <row r="69" spans="1:6" ht="15.75" x14ac:dyDescent="0.25">
      <c r="A69" s="61"/>
      <c r="B69" s="77" t="s">
        <v>328</v>
      </c>
      <c r="C69" t="s">
        <v>102</v>
      </c>
      <c r="D69" s="77" t="s">
        <v>305</v>
      </c>
      <c r="E69" s="108">
        <v>44770</v>
      </c>
      <c r="F69" s="106">
        <v>450</v>
      </c>
    </row>
    <row r="70" spans="1:6" ht="15.75" x14ac:dyDescent="0.25">
      <c r="A70" s="61"/>
      <c r="B70" s="77" t="s">
        <v>328</v>
      </c>
      <c r="C70" t="s">
        <v>102</v>
      </c>
      <c r="D70" s="77" t="s">
        <v>305</v>
      </c>
      <c r="E70" s="108">
        <v>44770</v>
      </c>
      <c r="F70" s="106">
        <v>450</v>
      </c>
    </row>
    <row r="71" spans="1:6" ht="15.75" x14ac:dyDescent="0.25">
      <c r="A71" s="61"/>
      <c r="B71" s="77" t="s">
        <v>328</v>
      </c>
      <c r="C71" t="s">
        <v>102</v>
      </c>
      <c r="D71" s="77" t="s">
        <v>305</v>
      </c>
      <c r="E71" s="108">
        <v>44773</v>
      </c>
      <c r="F71" s="106">
        <v>1350</v>
      </c>
    </row>
    <row r="72" spans="1:6" ht="15.75" x14ac:dyDescent="0.25">
      <c r="A72" s="61"/>
      <c r="B72" s="77" t="s">
        <v>328</v>
      </c>
      <c r="C72" t="s">
        <v>102</v>
      </c>
      <c r="D72" s="77" t="s">
        <v>305</v>
      </c>
      <c r="E72" s="108">
        <v>44773</v>
      </c>
      <c r="F72" s="106">
        <v>450</v>
      </c>
    </row>
    <row r="73" spans="1:6" ht="15.75" x14ac:dyDescent="0.25">
      <c r="A73" s="61"/>
      <c r="B73" s="77" t="s">
        <v>328</v>
      </c>
      <c r="C73" t="s">
        <v>102</v>
      </c>
      <c r="D73" s="77" t="s">
        <v>305</v>
      </c>
      <c r="E73" s="108">
        <v>44821</v>
      </c>
      <c r="F73" s="106">
        <v>9450</v>
      </c>
    </row>
    <row r="74" spans="1:6" ht="15.75" x14ac:dyDescent="0.25">
      <c r="A74" s="61"/>
      <c r="B74" s="77" t="s">
        <v>328</v>
      </c>
      <c r="C74" t="s">
        <v>102</v>
      </c>
      <c r="D74" s="77" t="s">
        <v>305</v>
      </c>
      <c r="E74" s="108">
        <v>44838</v>
      </c>
      <c r="F74" s="106">
        <v>13950</v>
      </c>
    </row>
    <row r="75" spans="1:6" ht="15.75" x14ac:dyDescent="0.25">
      <c r="A75" s="61"/>
      <c r="B75" s="77" t="s">
        <v>328</v>
      </c>
      <c r="C75" t="s">
        <v>102</v>
      </c>
      <c r="D75" s="77" t="s">
        <v>305</v>
      </c>
      <c r="E75" s="108">
        <v>44881</v>
      </c>
      <c r="F75" s="106">
        <v>15750</v>
      </c>
    </row>
    <row r="76" spans="1:6" ht="15.75" x14ac:dyDescent="0.25">
      <c r="A76" s="61"/>
      <c r="B76" s="77" t="s">
        <v>328</v>
      </c>
      <c r="C76" t="s">
        <v>102</v>
      </c>
      <c r="D76" s="77" t="s">
        <v>305</v>
      </c>
      <c r="E76" s="108">
        <v>44947</v>
      </c>
      <c r="F76" s="106">
        <v>5400</v>
      </c>
    </row>
    <row r="77" spans="1:6" ht="15.75" x14ac:dyDescent="0.25">
      <c r="A77" s="61"/>
      <c r="B77" s="77" t="s">
        <v>328</v>
      </c>
      <c r="C77" t="s">
        <v>102</v>
      </c>
      <c r="D77" s="77" t="s">
        <v>305</v>
      </c>
      <c r="E77" s="108">
        <v>44947</v>
      </c>
      <c r="F77" s="106">
        <v>6750</v>
      </c>
    </row>
    <row r="78" spans="1:6" ht="15.75" x14ac:dyDescent="0.25">
      <c r="A78" s="61"/>
      <c r="B78" s="77" t="s">
        <v>332</v>
      </c>
      <c r="C78" t="s">
        <v>102</v>
      </c>
      <c r="D78" s="77" t="s">
        <v>305</v>
      </c>
      <c r="E78" s="108">
        <v>44970</v>
      </c>
      <c r="F78" s="106">
        <v>1200</v>
      </c>
    </row>
    <row r="79" spans="1:6" ht="15.75" x14ac:dyDescent="0.25">
      <c r="A79" s="61"/>
      <c r="B79" s="77" t="s">
        <v>332</v>
      </c>
      <c r="C79" t="s">
        <v>102</v>
      </c>
      <c r="D79" s="77" t="s">
        <v>305</v>
      </c>
      <c r="E79" s="108">
        <v>44970</v>
      </c>
      <c r="F79" s="106">
        <v>1800</v>
      </c>
    </row>
    <row r="80" spans="1:6" ht="15.75" x14ac:dyDescent="0.25">
      <c r="A80" s="61"/>
      <c r="B80" s="77" t="s">
        <v>332</v>
      </c>
      <c r="C80" t="s">
        <v>102</v>
      </c>
      <c r="D80" s="77" t="s">
        <v>305</v>
      </c>
      <c r="E80" s="108">
        <v>44970</v>
      </c>
      <c r="F80" s="106">
        <v>1800</v>
      </c>
    </row>
    <row r="81" spans="1:6" ht="15.75" x14ac:dyDescent="0.25">
      <c r="A81" s="61"/>
      <c r="B81" s="77" t="s">
        <v>332</v>
      </c>
      <c r="C81" t="s">
        <v>102</v>
      </c>
      <c r="D81" s="77" t="s">
        <v>305</v>
      </c>
      <c r="E81" s="108">
        <v>44970</v>
      </c>
      <c r="F81" s="106">
        <v>2400</v>
      </c>
    </row>
    <row r="82" spans="1:6" ht="15.75" x14ac:dyDescent="0.25">
      <c r="A82" s="61"/>
      <c r="B82" s="77" t="s">
        <v>332</v>
      </c>
      <c r="C82" t="s">
        <v>102</v>
      </c>
      <c r="D82" s="77" t="s">
        <v>305</v>
      </c>
      <c r="E82" s="108">
        <v>44970</v>
      </c>
      <c r="F82" s="106">
        <v>4200</v>
      </c>
    </row>
    <row r="83" spans="1:6" ht="15.75" x14ac:dyDescent="0.25">
      <c r="A83" s="61"/>
      <c r="B83" s="77" t="s">
        <v>332</v>
      </c>
      <c r="C83" t="s">
        <v>102</v>
      </c>
      <c r="D83" s="77" t="s">
        <v>305</v>
      </c>
      <c r="E83" s="108">
        <v>45005</v>
      </c>
      <c r="F83" s="106">
        <v>16200</v>
      </c>
    </row>
    <row r="84" spans="1:6" ht="15.75" x14ac:dyDescent="0.25">
      <c r="A84" s="61"/>
      <c r="B84" s="77" t="s">
        <v>328</v>
      </c>
      <c r="C84" t="s">
        <v>102</v>
      </c>
      <c r="D84" s="77" t="s">
        <v>305</v>
      </c>
      <c r="E84" s="108">
        <v>45006</v>
      </c>
      <c r="F84" s="106">
        <v>1350</v>
      </c>
    </row>
    <row r="85" spans="1:6" ht="15.75" x14ac:dyDescent="0.25">
      <c r="A85" s="61"/>
      <c r="B85" s="77" t="s">
        <v>332</v>
      </c>
      <c r="C85" t="s">
        <v>102</v>
      </c>
      <c r="D85" s="77" t="s">
        <v>333</v>
      </c>
      <c r="E85" s="108">
        <v>45058</v>
      </c>
      <c r="F85" s="106">
        <v>2400</v>
      </c>
    </row>
    <row r="86" spans="1:6" ht="15.75" x14ac:dyDescent="0.25">
      <c r="A86" s="61"/>
      <c r="B86" s="77" t="s">
        <v>332</v>
      </c>
      <c r="C86" t="s">
        <v>102</v>
      </c>
      <c r="D86" s="77" t="s">
        <v>334</v>
      </c>
      <c r="E86" s="108">
        <v>45058</v>
      </c>
      <c r="F86" s="106">
        <v>3600</v>
      </c>
    </row>
    <row r="87" spans="1:6" ht="15.75" x14ac:dyDescent="0.25">
      <c r="A87" s="61"/>
      <c r="B87" s="77" t="s">
        <v>332</v>
      </c>
      <c r="C87" t="s">
        <v>102</v>
      </c>
      <c r="D87" s="77" t="s">
        <v>335</v>
      </c>
      <c r="E87" s="108">
        <v>45058</v>
      </c>
      <c r="F87" s="106">
        <v>1200</v>
      </c>
    </row>
    <row r="88" spans="1:6" ht="15.75" x14ac:dyDescent="0.25">
      <c r="A88" s="61"/>
      <c r="B88" s="77" t="s">
        <v>332</v>
      </c>
      <c r="C88" t="s">
        <v>102</v>
      </c>
      <c r="D88" s="77" t="s">
        <v>336</v>
      </c>
      <c r="E88" s="108">
        <v>45058</v>
      </c>
      <c r="F88" s="106">
        <v>3600</v>
      </c>
    </row>
    <row r="89" spans="1:6" ht="15.75" x14ac:dyDescent="0.25">
      <c r="A89" s="61"/>
      <c r="B89" s="77" t="s">
        <v>332</v>
      </c>
      <c r="C89" t="s">
        <v>102</v>
      </c>
      <c r="D89" s="77" t="s">
        <v>337</v>
      </c>
      <c r="E89" s="108">
        <v>45058</v>
      </c>
      <c r="F89" s="106">
        <v>2400</v>
      </c>
    </row>
    <row r="90" spans="1:6" ht="15.75" x14ac:dyDescent="0.25">
      <c r="A90" s="61"/>
      <c r="B90" s="77" t="s">
        <v>332</v>
      </c>
      <c r="C90" t="s">
        <v>102</v>
      </c>
      <c r="D90" s="77" t="s">
        <v>338</v>
      </c>
      <c r="E90" s="108">
        <v>45162</v>
      </c>
      <c r="F90" s="106">
        <v>21600</v>
      </c>
    </row>
    <row r="91" spans="1:6" ht="15.75" x14ac:dyDescent="0.25">
      <c r="A91" s="61"/>
      <c r="B91" s="77" t="s">
        <v>332</v>
      </c>
      <c r="C91" t="s">
        <v>102</v>
      </c>
      <c r="D91" s="77" t="s">
        <v>339</v>
      </c>
      <c r="E91" s="108">
        <v>45162</v>
      </c>
      <c r="F91" s="106">
        <v>10800</v>
      </c>
    </row>
    <row r="92" spans="1:6" ht="15.75" x14ac:dyDescent="0.25">
      <c r="A92" s="61"/>
      <c r="B92" s="77" t="s">
        <v>332</v>
      </c>
      <c r="C92" t="s">
        <v>102</v>
      </c>
      <c r="D92" s="77" t="s">
        <v>340</v>
      </c>
      <c r="E92" s="108">
        <v>45162</v>
      </c>
      <c r="F92" s="106">
        <v>15600</v>
      </c>
    </row>
    <row r="93" spans="1:6" ht="15.75" x14ac:dyDescent="0.25">
      <c r="A93" s="61"/>
      <c r="B93" s="77" t="s">
        <v>321</v>
      </c>
      <c r="C93" t="s">
        <v>304</v>
      </c>
      <c r="D93" s="77"/>
      <c r="E93" s="108">
        <v>45174</v>
      </c>
      <c r="F93" s="106">
        <v>236000</v>
      </c>
    </row>
    <row r="94" spans="1:6" ht="15.75" x14ac:dyDescent="0.25">
      <c r="A94" s="61"/>
      <c r="B94" s="77" t="s">
        <v>99</v>
      </c>
      <c r="C94" t="s">
        <v>304</v>
      </c>
      <c r="D94" s="107" t="s">
        <v>833</v>
      </c>
      <c r="E94" s="133">
        <v>45219</v>
      </c>
      <c r="F94" s="106">
        <v>118000</v>
      </c>
    </row>
    <row r="95" spans="1:6" ht="15.75" x14ac:dyDescent="0.25">
      <c r="A95" s="61"/>
      <c r="B95" s="77" t="s">
        <v>321</v>
      </c>
      <c r="C95" t="s">
        <v>304</v>
      </c>
      <c r="D95" s="107" t="s">
        <v>834</v>
      </c>
      <c r="E95" s="135">
        <v>45262</v>
      </c>
      <c r="F95" s="106">
        <v>88500</v>
      </c>
    </row>
    <row r="96" spans="1:6" ht="16.5" thickBot="1" x14ac:dyDescent="0.3">
      <c r="A96" s="61"/>
      <c r="B96" s="77" t="s">
        <v>332</v>
      </c>
      <c r="C96" t="s">
        <v>102</v>
      </c>
      <c r="D96" s="77" t="s">
        <v>835</v>
      </c>
      <c r="E96" s="108">
        <v>45267</v>
      </c>
      <c r="F96" s="106">
        <v>22200</v>
      </c>
    </row>
    <row r="97" spans="1:6" ht="16.5" thickBot="1" x14ac:dyDescent="0.3">
      <c r="A97" s="61"/>
      <c r="B97" s="190" t="s">
        <v>924</v>
      </c>
      <c r="C97" s="190"/>
      <c r="D97" s="190"/>
      <c r="E97" s="191">
        <v>45357</v>
      </c>
      <c r="F97" s="192">
        <v>35000</v>
      </c>
    </row>
    <row r="98" spans="1:6" ht="15.75" x14ac:dyDescent="0.25">
      <c r="A98" s="61"/>
      <c r="B98" s="178" t="s">
        <v>102</v>
      </c>
      <c r="C98" s="178"/>
      <c r="E98" s="193">
        <v>45294</v>
      </c>
      <c r="F98" s="187">
        <v>3000</v>
      </c>
    </row>
    <row r="99" spans="1:6" ht="16.5" thickBot="1" x14ac:dyDescent="0.3">
      <c r="A99" s="61"/>
      <c r="B99" s="143" t="s">
        <v>102</v>
      </c>
      <c r="C99" s="143"/>
      <c r="E99" s="180">
        <v>45355</v>
      </c>
      <c r="F99" s="181">
        <v>13800</v>
      </c>
    </row>
    <row r="100" spans="1:6" ht="15.75" x14ac:dyDescent="0.25">
      <c r="A100" s="61"/>
      <c r="B100" s="77" t="s">
        <v>925</v>
      </c>
      <c r="C100" s="77" t="s">
        <v>892</v>
      </c>
      <c r="E100" s="194"/>
      <c r="F100" s="148">
        <v>58000</v>
      </c>
    </row>
    <row r="101" spans="1:6" ht="16.5" thickBot="1" x14ac:dyDescent="0.3">
      <c r="A101" s="61"/>
      <c r="B101" t="s">
        <v>925</v>
      </c>
      <c r="C101" s="77" t="s">
        <v>892</v>
      </c>
      <c r="E101" s="77"/>
      <c r="F101" s="1">
        <v>213000</v>
      </c>
    </row>
    <row r="102" spans="1:6" ht="16.5" thickBot="1" x14ac:dyDescent="0.3">
      <c r="A102" s="61"/>
      <c r="B102" s="201" t="s">
        <v>102</v>
      </c>
      <c r="C102" s="190" t="s">
        <v>991</v>
      </c>
      <c r="D102" s="201"/>
      <c r="E102" s="191">
        <v>45422</v>
      </c>
      <c r="F102" s="202">
        <v>6600</v>
      </c>
    </row>
    <row r="103" spans="1:6" ht="15.75" x14ac:dyDescent="0.25">
      <c r="A103" s="61"/>
      <c r="B103" s="199" t="s">
        <v>924</v>
      </c>
      <c r="C103" s="178" t="s">
        <v>992</v>
      </c>
      <c r="E103" s="193">
        <v>45415</v>
      </c>
      <c r="F103" s="1">
        <v>200000</v>
      </c>
    </row>
    <row r="104" spans="1:6" ht="16.5" thickBot="1" x14ac:dyDescent="0.3">
      <c r="A104" s="61"/>
      <c r="B104" s="204" t="s">
        <v>993</v>
      </c>
      <c r="C104" s="143" t="s">
        <v>994</v>
      </c>
      <c r="E104" s="180">
        <v>45449</v>
      </c>
      <c r="F104" s="1">
        <v>41300</v>
      </c>
    </row>
    <row r="105" spans="1:6" ht="15.75" x14ac:dyDescent="0.25">
      <c r="A105" s="61"/>
      <c r="B105" s="77"/>
      <c r="D105" s="107"/>
      <c r="E105" s="108"/>
      <c r="F105" s="106"/>
    </row>
    <row r="106" spans="1:6" ht="15.75" x14ac:dyDescent="0.25">
      <c r="A106" s="61"/>
      <c r="B106" s="77"/>
      <c r="D106" s="107"/>
      <c r="E106" s="108"/>
      <c r="F106" s="106"/>
    </row>
    <row r="107" spans="1:6" ht="15.75" x14ac:dyDescent="0.25">
      <c r="A107" s="61"/>
      <c r="B107" s="77"/>
      <c r="D107" s="107"/>
      <c r="E107" s="108"/>
      <c r="F107" s="106"/>
    </row>
    <row r="108" spans="1:6" ht="15.75" x14ac:dyDescent="0.25">
      <c r="A108" s="61"/>
      <c r="B108" s="54"/>
      <c r="C108" s="54"/>
      <c r="D108" s="54"/>
      <c r="E108" s="56"/>
      <c r="F108" s="57"/>
    </row>
    <row r="109" spans="1:6" ht="15.75" x14ac:dyDescent="0.25">
      <c r="A109" s="61"/>
      <c r="B109" s="54"/>
      <c r="C109" s="54"/>
      <c r="D109" s="54"/>
      <c r="E109" s="56"/>
      <c r="F109" s="57"/>
    </row>
    <row r="110" spans="1:6" ht="15.75" x14ac:dyDescent="0.25">
      <c r="A110" s="245" t="s">
        <v>46</v>
      </c>
      <c r="B110" s="246"/>
      <c r="C110" s="246"/>
      <c r="D110" s="246"/>
      <c r="E110" s="247"/>
      <c r="F110" s="64">
        <f>SUM(F2:F109)</f>
        <v>11473801</v>
      </c>
    </row>
  </sheetData>
  <mergeCells count="1">
    <mergeCell ref="A110:E110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39980-B69E-47BC-B0E6-EE146240FF05}">
  <dimension ref="A1:F21"/>
  <sheetViews>
    <sheetView workbookViewId="0">
      <selection activeCell="B29" sqref="B29"/>
    </sheetView>
  </sheetViews>
  <sheetFormatPr defaultRowHeight="15" x14ac:dyDescent="0.25"/>
  <cols>
    <col min="1" max="1" width="7.140625" bestFit="1" customWidth="1"/>
    <col min="2" max="2" width="41.140625" bestFit="1" customWidth="1"/>
    <col min="3" max="3" width="24.140625" bestFit="1" customWidth="1"/>
    <col min="4" max="4" width="4" bestFit="1" customWidth="1"/>
    <col min="5" max="5" width="11.5703125" bestFit="1" customWidth="1"/>
    <col min="6" max="6" width="18.42578125" style="1" bestFit="1" customWidth="1"/>
    <col min="7" max="7" width="11.28515625" bestFit="1" customWidth="1"/>
  </cols>
  <sheetData>
    <row r="1" spans="1:6" ht="15.75" x14ac:dyDescent="0.25">
      <c r="A1" s="59" t="s">
        <v>40</v>
      </c>
      <c r="B1" s="60" t="s">
        <v>41</v>
      </c>
      <c r="C1" s="59" t="s">
        <v>42</v>
      </c>
      <c r="D1" s="59"/>
      <c r="E1" s="59" t="s">
        <v>44</v>
      </c>
      <c r="F1" s="78" t="s">
        <v>45</v>
      </c>
    </row>
    <row r="2" spans="1:6" x14ac:dyDescent="0.25">
      <c r="A2" s="63"/>
      <c r="B2" s="77" t="s">
        <v>657</v>
      </c>
      <c r="C2" t="s">
        <v>658</v>
      </c>
      <c r="D2" s="77" t="s">
        <v>659</v>
      </c>
      <c r="E2" s="109">
        <v>45056</v>
      </c>
      <c r="F2" s="106">
        <v>122678</v>
      </c>
    </row>
    <row r="3" spans="1:6" x14ac:dyDescent="0.25">
      <c r="A3" s="63"/>
      <c r="B3" s="77" t="s">
        <v>657</v>
      </c>
      <c r="C3" t="s">
        <v>658</v>
      </c>
      <c r="D3" s="77" t="s">
        <v>660</v>
      </c>
      <c r="E3" s="109">
        <v>45066</v>
      </c>
      <c r="F3" s="106">
        <v>181319</v>
      </c>
    </row>
    <row r="4" spans="1:6" x14ac:dyDescent="0.25">
      <c r="A4" s="63"/>
      <c r="B4" s="77" t="s">
        <v>657</v>
      </c>
      <c r="C4" t="s">
        <v>658</v>
      </c>
      <c r="D4" s="77" t="s">
        <v>661</v>
      </c>
      <c r="E4" s="109">
        <v>45099</v>
      </c>
      <c r="F4" s="106">
        <v>177399</v>
      </c>
    </row>
    <row r="5" spans="1:6" x14ac:dyDescent="0.25">
      <c r="A5" s="63"/>
      <c r="B5" s="77" t="s">
        <v>662</v>
      </c>
      <c r="C5" t="s">
        <v>658</v>
      </c>
      <c r="D5" s="77" t="s">
        <v>305</v>
      </c>
      <c r="E5" s="109">
        <v>45100</v>
      </c>
      <c r="F5" s="106">
        <v>175299</v>
      </c>
    </row>
    <row r="6" spans="1:6" x14ac:dyDescent="0.25">
      <c r="A6" s="63"/>
      <c r="B6" s="77" t="s">
        <v>657</v>
      </c>
      <c r="C6" t="s">
        <v>658</v>
      </c>
      <c r="D6" s="77" t="s">
        <v>663</v>
      </c>
      <c r="E6" s="109">
        <v>45111</v>
      </c>
      <c r="F6" s="106">
        <v>181345</v>
      </c>
    </row>
    <row r="7" spans="1:6" x14ac:dyDescent="0.25">
      <c r="A7" s="63"/>
      <c r="B7" s="77" t="s">
        <v>657</v>
      </c>
      <c r="C7" t="s">
        <v>658</v>
      </c>
      <c r="D7" s="77" t="s">
        <v>664</v>
      </c>
      <c r="E7" s="109">
        <v>45111</v>
      </c>
      <c r="F7" s="106">
        <v>129093</v>
      </c>
    </row>
    <row r="8" spans="1:6" x14ac:dyDescent="0.25">
      <c r="A8" s="63"/>
      <c r="B8" s="77" t="s">
        <v>665</v>
      </c>
      <c r="C8" t="s">
        <v>658</v>
      </c>
      <c r="D8" s="77" t="s">
        <v>666</v>
      </c>
      <c r="E8" s="109">
        <v>45112</v>
      </c>
      <c r="F8" s="106">
        <v>129093</v>
      </c>
    </row>
    <row r="9" spans="1:6" x14ac:dyDescent="0.25">
      <c r="A9" s="63"/>
      <c r="B9" s="77" t="s">
        <v>657</v>
      </c>
      <c r="C9" t="s">
        <v>658</v>
      </c>
      <c r="D9" s="77" t="s">
        <v>667</v>
      </c>
      <c r="E9" s="109">
        <v>45124</v>
      </c>
      <c r="F9" s="106">
        <v>184151</v>
      </c>
    </row>
    <row r="10" spans="1:6" x14ac:dyDescent="0.25">
      <c r="A10" s="63"/>
      <c r="B10" s="77" t="s">
        <v>665</v>
      </c>
      <c r="C10" t="s">
        <v>658</v>
      </c>
      <c r="D10" s="77" t="s">
        <v>668</v>
      </c>
      <c r="E10" s="109">
        <v>45125</v>
      </c>
      <c r="F10" s="106">
        <v>125489</v>
      </c>
    </row>
    <row r="11" spans="1:6" x14ac:dyDescent="0.25">
      <c r="A11" s="63"/>
      <c r="B11" s="77" t="s">
        <v>669</v>
      </c>
      <c r="C11" t="s">
        <v>658</v>
      </c>
      <c r="D11" s="77" t="s">
        <v>305</v>
      </c>
      <c r="E11" s="109">
        <v>45126</v>
      </c>
      <c r="F11" s="106">
        <v>105941</v>
      </c>
    </row>
    <row r="12" spans="1:6" x14ac:dyDescent="0.25">
      <c r="A12" s="63"/>
      <c r="B12" s="77" t="s">
        <v>665</v>
      </c>
      <c r="C12" t="s">
        <v>658</v>
      </c>
      <c r="D12" s="77" t="s">
        <v>670</v>
      </c>
      <c r="E12" s="109">
        <v>45126</v>
      </c>
      <c r="F12" s="106">
        <v>100031</v>
      </c>
    </row>
    <row r="13" spans="1:6" x14ac:dyDescent="0.25">
      <c r="A13" s="63"/>
      <c r="B13" s="77" t="s">
        <v>671</v>
      </c>
      <c r="C13" t="s">
        <v>658</v>
      </c>
      <c r="D13" s="77" t="s">
        <v>305</v>
      </c>
      <c r="E13" s="109">
        <v>45127</v>
      </c>
      <c r="F13" s="106">
        <v>154236</v>
      </c>
    </row>
    <row r="14" spans="1:6" x14ac:dyDescent="0.25">
      <c r="A14" s="63"/>
      <c r="B14" s="77" t="s">
        <v>672</v>
      </c>
      <c r="C14" t="s">
        <v>658</v>
      </c>
      <c r="D14" s="77" t="s">
        <v>305</v>
      </c>
      <c r="E14" s="109">
        <v>45132</v>
      </c>
      <c r="F14" s="106">
        <v>125489</v>
      </c>
    </row>
    <row r="15" spans="1:6" x14ac:dyDescent="0.25">
      <c r="A15" s="63"/>
      <c r="B15" s="77" t="s">
        <v>657</v>
      </c>
      <c r="C15" t="s">
        <v>658</v>
      </c>
      <c r="D15" s="77" t="s">
        <v>673</v>
      </c>
      <c r="E15" s="109">
        <v>45152</v>
      </c>
      <c r="F15" s="106">
        <v>115489</v>
      </c>
    </row>
    <row r="16" spans="1:6" x14ac:dyDescent="0.25">
      <c r="A16" s="63"/>
      <c r="B16" s="77" t="s">
        <v>657</v>
      </c>
      <c r="C16" t="s">
        <v>658</v>
      </c>
      <c r="D16" s="77" t="s">
        <v>674</v>
      </c>
      <c r="E16" s="109">
        <v>45152</v>
      </c>
      <c r="F16" s="106">
        <v>129093</v>
      </c>
    </row>
    <row r="17" spans="1:6" ht="16.5" thickBot="1" x14ac:dyDescent="0.3">
      <c r="A17" s="61"/>
      <c r="B17" s="143" t="s">
        <v>836</v>
      </c>
      <c r="C17" s="143" t="s">
        <v>658</v>
      </c>
      <c r="E17" s="143"/>
      <c r="F17" s="1">
        <v>102336</v>
      </c>
    </row>
    <row r="18" spans="1:6" ht="15.75" x14ac:dyDescent="0.25">
      <c r="A18" s="71"/>
      <c r="B18" s="77" t="s">
        <v>658</v>
      </c>
      <c r="C18" s="77" t="s">
        <v>892</v>
      </c>
      <c r="E18" s="194"/>
      <c r="F18" s="148">
        <v>1698953</v>
      </c>
    </row>
    <row r="19" spans="1:6" ht="15.75" x14ac:dyDescent="0.25">
      <c r="A19" s="71"/>
      <c r="B19" s="72"/>
      <c r="C19" s="73"/>
      <c r="D19" s="73"/>
      <c r="E19" s="74"/>
      <c r="F19" s="62"/>
    </row>
    <row r="20" spans="1:6" ht="15.75" x14ac:dyDescent="0.25">
      <c r="A20" s="71"/>
      <c r="B20" s="72"/>
      <c r="C20" s="73"/>
      <c r="D20" s="73"/>
      <c r="E20" s="74"/>
      <c r="F20" s="62"/>
    </row>
    <row r="21" spans="1:6" ht="15.75" x14ac:dyDescent="0.25">
      <c r="A21" s="245" t="s">
        <v>46</v>
      </c>
      <c r="B21" s="246"/>
      <c r="C21" s="246"/>
      <c r="D21" s="246"/>
      <c r="E21" s="247"/>
      <c r="F21" s="64">
        <f>SUM(F2:F20)</f>
        <v>3937434</v>
      </c>
    </row>
  </sheetData>
  <mergeCells count="1">
    <mergeCell ref="A21:E2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DE658-E574-49AA-8E42-AE35F457579B}">
  <dimension ref="A1:H568"/>
  <sheetViews>
    <sheetView topLeftCell="A555" workbookViewId="0">
      <selection activeCell="B579" sqref="B579"/>
    </sheetView>
  </sheetViews>
  <sheetFormatPr defaultRowHeight="15" x14ac:dyDescent="0.25"/>
  <cols>
    <col min="1" max="1" width="7.140625" bestFit="1" customWidth="1"/>
    <col min="2" max="2" width="47.42578125" bestFit="1" customWidth="1"/>
    <col min="3" max="3" width="22.5703125" bestFit="1" customWidth="1"/>
    <col min="4" max="4" width="12.5703125" bestFit="1" customWidth="1"/>
    <col min="5" max="5" width="11.5703125" bestFit="1" customWidth="1"/>
    <col min="6" max="6" width="18.42578125" style="1" bestFit="1" customWidth="1"/>
    <col min="7" max="7" width="15.28515625" bestFit="1" customWidth="1"/>
    <col min="8" max="8" width="12.5703125" bestFit="1" customWidth="1"/>
  </cols>
  <sheetData>
    <row r="1" spans="1:6" ht="15.75" x14ac:dyDescent="0.25">
      <c r="A1" s="51" t="s">
        <v>40</v>
      </c>
      <c r="B1" s="52" t="s">
        <v>41</v>
      </c>
      <c r="C1" s="51" t="s">
        <v>42</v>
      </c>
      <c r="D1" s="51" t="s">
        <v>43</v>
      </c>
      <c r="E1" s="51" t="s">
        <v>44</v>
      </c>
      <c r="F1" s="66" t="s">
        <v>45</v>
      </c>
    </row>
    <row r="2" spans="1:6" x14ac:dyDescent="0.25">
      <c r="A2" s="100">
        <v>1</v>
      </c>
      <c r="B2" s="77" t="s">
        <v>100</v>
      </c>
      <c r="C2" t="s">
        <v>345</v>
      </c>
      <c r="D2" s="77"/>
      <c r="E2" s="108">
        <v>44586</v>
      </c>
      <c r="F2" s="106">
        <v>4070</v>
      </c>
    </row>
    <row r="3" spans="1:6" x14ac:dyDescent="0.25">
      <c r="A3" s="100">
        <v>2</v>
      </c>
      <c r="B3" s="77" t="s">
        <v>100</v>
      </c>
      <c r="C3" t="s">
        <v>345</v>
      </c>
      <c r="D3" s="77"/>
      <c r="E3" s="108">
        <v>44627</v>
      </c>
      <c r="F3" s="106">
        <v>1230</v>
      </c>
    </row>
    <row r="4" spans="1:6" x14ac:dyDescent="0.25">
      <c r="A4" s="100">
        <v>3</v>
      </c>
      <c r="B4" s="77" t="s">
        <v>100</v>
      </c>
      <c r="C4" t="s">
        <v>345</v>
      </c>
      <c r="D4" s="77"/>
      <c r="E4" s="108">
        <v>44641</v>
      </c>
      <c r="F4" s="106">
        <v>11190</v>
      </c>
    </row>
    <row r="5" spans="1:6" x14ac:dyDescent="0.25">
      <c r="A5" s="100">
        <v>4</v>
      </c>
      <c r="B5" s="77" t="s">
        <v>100</v>
      </c>
      <c r="C5" t="s">
        <v>345</v>
      </c>
      <c r="D5" s="77"/>
      <c r="E5" s="108">
        <v>44651</v>
      </c>
      <c r="F5" s="106">
        <v>19120</v>
      </c>
    </row>
    <row r="6" spans="1:6" x14ac:dyDescent="0.25">
      <c r="A6" s="100">
        <v>5</v>
      </c>
      <c r="B6" s="77" t="s">
        <v>100</v>
      </c>
      <c r="C6" t="s">
        <v>345</v>
      </c>
      <c r="D6" s="77"/>
      <c r="E6" s="108">
        <v>44701</v>
      </c>
      <c r="F6" s="106">
        <v>28670</v>
      </c>
    </row>
    <row r="7" spans="1:6" x14ac:dyDescent="0.25">
      <c r="A7" s="100">
        <v>6</v>
      </c>
      <c r="B7" s="77" t="s">
        <v>100</v>
      </c>
      <c r="C7" t="s">
        <v>345</v>
      </c>
      <c r="D7" s="77"/>
      <c r="E7" s="108">
        <v>44732</v>
      </c>
      <c r="F7" s="106">
        <v>22780</v>
      </c>
    </row>
    <row r="8" spans="1:6" x14ac:dyDescent="0.25">
      <c r="A8" s="100">
        <v>7</v>
      </c>
      <c r="B8" s="77" t="s">
        <v>100</v>
      </c>
      <c r="C8" t="s">
        <v>345</v>
      </c>
      <c r="D8" s="77"/>
      <c r="E8" s="108">
        <v>44786</v>
      </c>
      <c r="F8" s="106">
        <v>159390</v>
      </c>
    </row>
    <row r="9" spans="1:6" x14ac:dyDescent="0.25">
      <c r="A9" s="100">
        <v>8</v>
      </c>
      <c r="B9" s="77" t="s">
        <v>100</v>
      </c>
      <c r="C9" t="s">
        <v>345</v>
      </c>
      <c r="D9" s="77"/>
      <c r="E9" s="108">
        <v>44817</v>
      </c>
      <c r="F9" s="106">
        <v>96460</v>
      </c>
    </row>
    <row r="10" spans="1:6" x14ac:dyDescent="0.25">
      <c r="A10" s="100">
        <v>9</v>
      </c>
      <c r="B10" s="77" t="s">
        <v>100</v>
      </c>
      <c r="C10" t="s">
        <v>345</v>
      </c>
      <c r="D10" s="77"/>
      <c r="E10" s="108">
        <v>44842</v>
      </c>
      <c r="F10" s="106">
        <v>92250</v>
      </c>
    </row>
    <row r="11" spans="1:6" x14ac:dyDescent="0.25">
      <c r="A11" s="100">
        <v>10</v>
      </c>
      <c r="B11" s="77" t="s">
        <v>100</v>
      </c>
      <c r="C11" t="s">
        <v>345</v>
      </c>
      <c r="D11" s="77"/>
      <c r="E11" s="108">
        <v>44914</v>
      </c>
      <c r="F11" s="106">
        <v>197120</v>
      </c>
    </row>
    <row r="12" spans="1:6" x14ac:dyDescent="0.25">
      <c r="A12" s="100">
        <v>11</v>
      </c>
      <c r="B12" s="77" t="s">
        <v>100</v>
      </c>
      <c r="C12" t="s">
        <v>345</v>
      </c>
      <c r="D12" s="77"/>
      <c r="E12" s="108">
        <v>44935</v>
      </c>
      <c r="F12" s="106">
        <v>139850</v>
      </c>
    </row>
    <row r="13" spans="1:6" x14ac:dyDescent="0.25">
      <c r="A13" s="100">
        <v>12</v>
      </c>
      <c r="B13" s="77" t="s">
        <v>100</v>
      </c>
      <c r="C13" t="s">
        <v>345</v>
      </c>
      <c r="D13" s="77"/>
      <c r="E13" s="108">
        <v>44979</v>
      </c>
      <c r="F13" s="106">
        <v>139110</v>
      </c>
    </row>
    <row r="14" spans="1:6" x14ac:dyDescent="0.25">
      <c r="A14" s="100">
        <v>13</v>
      </c>
      <c r="B14" s="77" t="s">
        <v>100</v>
      </c>
      <c r="C14" t="s">
        <v>345</v>
      </c>
      <c r="D14" s="77"/>
      <c r="E14" s="108">
        <v>44993</v>
      </c>
      <c r="F14" s="106">
        <v>129740</v>
      </c>
    </row>
    <row r="15" spans="1:6" x14ac:dyDescent="0.25">
      <c r="A15" s="100">
        <v>14</v>
      </c>
      <c r="B15" s="77" t="s">
        <v>100</v>
      </c>
      <c r="C15" t="s">
        <v>345</v>
      </c>
      <c r="D15" s="77"/>
      <c r="E15" s="108">
        <v>45016</v>
      </c>
      <c r="F15" s="106">
        <v>119930</v>
      </c>
    </row>
    <row r="16" spans="1:6" x14ac:dyDescent="0.25">
      <c r="A16" s="100">
        <v>15</v>
      </c>
      <c r="B16" s="77" t="s">
        <v>100</v>
      </c>
      <c r="C16" t="s">
        <v>345</v>
      </c>
      <c r="D16" s="77"/>
      <c r="E16" s="108">
        <v>45086</v>
      </c>
      <c r="F16" s="106">
        <v>322930</v>
      </c>
    </row>
    <row r="17" spans="1:6" x14ac:dyDescent="0.25">
      <c r="A17" s="100">
        <v>16</v>
      </c>
      <c r="B17" s="77" t="s">
        <v>100</v>
      </c>
      <c r="C17" t="s">
        <v>345</v>
      </c>
      <c r="D17" s="77"/>
      <c r="E17" s="108">
        <v>45140</v>
      </c>
      <c r="F17" s="106">
        <v>154820</v>
      </c>
    </row>
    <row r="18" spans="1:6" x14ac:dyDescent="0.25">
      <c r="A18" s="100">
        <v>17</v>
      </c>
      <c r="B18" s="77" t="s">
        <v>100</v>
      </c>
      <c r="C18" t="s">
        <v>345</v>
      </c>
      <c r="D18" s="77"/>
      <c r="E18" s="108">
        <v>45150</v>
      </c>
      <c r="F18" s="106">
        <v>154520</v>
      </c>
    </row>
    <row r="19" spans="1:6" ht="15.75" x14ac:dyDescent="0.25">
      <c r="A19" s="111"/>
      <c r="B19" s="77" t="s">
        <v>101</v>
      </c>
      <c r="C19" t="s">
        <v>346</v>
      </c>
      <c r="D19" s="77"/>
      <c r="E19" s="108">
        <v>44621</v>
      </c>
      <c r="F19" s="106">
        <v>24000</v>
      </c>
    </row>
    <row r="20" spans="1:6" ht="15.75" x14ac:dyDescent="0.25">
      <c r="A20" s="111"/>
      <c r="B20" s="77" t="s">
        <v>101</v>
      </c>
      <c r="C20" t="s">
        <v>346</v>
      </c>
      <c r="D20" s="77"/>
      <c r="E20" s="108">
        <v>44621</v>
      </c>
      <c r="F20" s="106">
        <v>8000</v>
      </c>
    </row>
    <row r="21" spans="1:6" ht="15.75" x14ac:dyDescent="0.25">
      <c r="A21" s="111"/>
      <c r="B21" s="77" t="s">
        <v>101</v>
      </c>
      <c r="C21" t="s">
        <v>346</v>
      </c>
      <c r="D21" s="77"/>
      <c r="E21" s="108">
        <v>44651</v>
      </c>
      <c r="F21" s="106">
        <v>32000</v>
      </c>
    </row>
    <row r="22" spans="1:6" ht="15.75" x14ac:dyDescent="0.25">
      <c r="A22" s="111"/>
      <c r="B22" s="77" t="s">
        <v>101</v>
      </c>
      <c r="C22" t="s">
        <v>346</v>
      </c>
      <c r="D22" s="77"/>
      <c r="E22" s="108">
        <v>44681</v>
      </c>
      <c r="F22" s="106">
        <v>32000</v>
      </c>
    </row>
    <row r="23" spans="1:6" ht="15.75" x14ac:dyDescent="0.25">
      <c r="A23" s="111"/>
      <c r="B23" s="77" t="s">
        <v>101</v>
      </c>
      <c r="C23" t="s">
        <v>346</v>
      </c>
      <c r="D23" s="77"/>
      <c r="E23" s="108">
        <v>44713</v>
      </c>
      <c r="F23" s="106">
        <v>32000</v>
      </c>
    </row>
    <row r="24" spans="1:6" ht="15.75" x14ac:dyDescent="0.25">
      <c r="A24" s="111"/>
      <c r="B24" s="77" t="s">
        <v>101</v>
      </c>
      <c r="C24" t="s">
        <v>346</v>
      </c>
      <c r="D24" s="77"/>
      <c r="E24" s="108">
        <v>44743</v>
      </c>
      <c r="F24" s="106">
        <v>36000</v>
      </c>
    </row>
    <row r="25" spans="1:6" ht="15.75" x14ac:dyDescent="0.25">
      <c r="A25" s="111"/>
      <c r="B25" s="77" t="s">
        <v>101</v>
      </c>
      <c r="C25" t="s">
        <v>346</v>
      </c>
      <c r="D25" s="77"/>
      <c r="E25" s="108">
        <v>44775</v>
      </c>
      <c r="F25" s="106">
        <v>36000</v>
      </c>
    </row>
    <row r="26" spans="1:6" ht="15.75" x14ac:dyDescent="0.25">
      <c r="A26" s="111"/>
      <c r="B26" s="77" t="s">
        <v>101</v>
      </c>
      <c r="C26" t="s">
        <v>346</v>
      </c>
      <c r="D26" s="77"/>
      <c r="E26" s="108">
        <v>44805</v>
      </c>
      <c r="F26" s="106">
        <v>36000</v>
      </c>
    </row>
    <row r="27" spans="1:6" ht="15.75" x14ac:dyDescent="0.25">
      <c r="A27" s="111"/>
      <c r="B27" s="77" t="s">
        <v>101</v>
      </c>
      <c r="C27" t="s">
        <v>346</v>
      </c>
      <c r="D27" s="77"/>
      <c r="E27" s="108">
        <v>44835</v>
      </c>
      <c r="F27" s="106">
        <v>36000</v>
      </c>
    </row>
    <row r="28" spans="1:6" ht="15.75" x14ac:dyDescent="0.25">
      <c r="A28" s="111"/>
      <c r="B28" s="77" t="s">
        <v>101</v>
      </c>
      <c r="C28" t="s">
        <v>346</v>
      </c>
      <c r="D28" s="77"/>
      <c r="E28" s="108">
        <v>44866</v>
      </c>
      <c r="F28" s="106">
        <v>36000</v>
      </c>
    </row>
    <row r="29" spans="1:6" ht="15.75" x14ac:dyDescent="0.25">
      <c r="A29" s="111"/>
      <c r="B29" s="77" t="s">
        <v>101</v>
      </c>
      <c r="C29" t="s">
        <v>346</v>
      </c>
      <c r="D29" s="77"/>
      <c r="E29" s="108">
        <v>44896</v>
      </c>
      <c r="F29" s="106">
        <v>36000</v>
      </c>
    </row>
    <row r="30" spans="1:6" ht="15.75" x14ac:dyDescent="0.25">
      <c r="A30" s="111"/>
      <c r="B30" s="77" t="s">
        <v>101</v>
      </c>
      <c r="C30" t="s">
        <v>346</v>
      </c>
      <c r="D30" s="77"/>
      <c r="E30" s="108">
        <v>44927</v>
      </c>
      <c r="F30" s="106">
        <v>36000</v>
      </c>
    </row>
    <row r="31" spans="1:6" ht="15.75" x14ac:dyDescent="0.25">
      <c r="A31" s="111"/>
      <c r="B31" s="77" t="s">
        <v>101</v>
      </c>
      <c r="C31" t="s">
        <v>346</v>
      </c>
      <c r="D31" s="77"/>
      <c r="E31" s="108">
        <v>44958</v>
      </c>
      <c r="F31" s="106">
        <v>36000</v>
      </c>
    </row>
    <row r="32" spans="1:6" ht="15.75" x14ac:dyDescent="0.25">
      <c r="A32" s="111"/>
      <c r="B32" s="77" t="s">
        <v>101</v>
      </c>
      <c r="C32" t="s">
        <v>346</v>
      </c>
      <c r="D32" s="77"/>
      <c r="E32" s="108">
        <v>44986</v>
      </c>
      <c r="F32" s="106">
        <v>36000</v>
      </c>
    </row>
    <row r="33" spans="1:6" ht="15.75" x14ac:dyDescent="0.25">
      <c r="A33" s="111"/>
      <c r="B33" s="77" t="s">
        <v>101</v>
      </c>
      <c r="C33" t="s">
        <v>346</v>
      </c>
      <c r="D33" s="77"/>
      <c r="E33" s="108">
        <v>45000</v>
      </c>
      <c r="F33" s="106">
        <v>8000</v>
      </c>
    </row>
    <row r="34" spans="1:6" ht="15.75" x14ac:dyDescent="0.25">
      <c r="A34" s="111"/>
      <c r="B34" s="77" t="s">
        <v>101</v>
      </c>
      <c r="C34" t="s">
        <v>346</v>
      </c>
      <c r="D34" s="77"/>
      <c r="E34" s="108">
        <v>45000</v>
      </c>
      <c r="F34" s="106">
        <v>8000</v>
      </c>
    </row>
    <row r="35" spans="1:6" ht="15.75" x14ac:dyDescent="0.25">
      <c r="A35" s="111"/>
      <c r="B35" s="77" t="s">
        <v>101</v>
      </c>
      <c r="C35" t="s">
        <v>346</v>
      </c>
      <c r="D35" s="77"/>
      <c r="E35" s="108">
        <v>45016</v>
      </c>
      <c r="F35" s="106">
        <v>36000</v>
      </c>
    </row>
    <row r="36" spans="1:6" ht="15.75" x14ac:dyDescent="0.25">
      <c r="A36" s="111"/>
      <c r="B36" s="77" t="s">
        <v>347</v>
      </c>
      <c r="C36" t="s">
        <v>346</v>
      </c>
      <c r="D36" s="77"/>
      <c r="E36" s="108">
        <v>45016</v>
      </c>
      <c r="F36" s="106">
        <v>79200</v>
      </c>
    </row>
    <row r="37" spans="1:6" ht="15.75" x14ac:dyDescent="0.25">
      <c r="A37" s="111"/>
      <c r="B37" s="77" t="s">
        <v>101</v>
      </c>
      <c r="C37" t="s">
        <v>346</v>
      </c>
      <c r="D37" s="77"/>
      <c r="E37" s="108">
        <v>45047</v>
      </c>
      <c r="F37" s="106">
        <v>36000</v>
      </c>
    </row>
    <row r="38" spans="1:6" ht="15.75" x14ac:dyDescent="0.25">
      <c r="A38" s="111"/>
      <c r="B38" s="77" t="s">
        <v>101</v>
      </c>
      <c r="C38" t="s">
        <v>346</v>
      </c>
      <c r="D38" s="77"/>
      <c r="E38" s="108">
        <v>45083</v>
      </c>
      <c r="F38" s="106">
        <v>36000</v>
      </c>
    </row>
    <row r="39" spans="1:6" ht="15.75" x14ac:dyDescent="0.25">
      <c r="A39" s="111"/>
      <c r="B39" s="77" t="s">
        <v>101</v>
      </c>
      <c r="C39" t="s">
        <v>346</v>
      </c>
      <c r="D39" s="77"/>
      <c r="E39" s="108">
        <v>45108</v>
      </c>
      <c r="F39" s="106">
        <v>36000</v>
      </c>
    </row>
    <row r="40" spans="1:6" ht="15.75" x14ac:dyDescent="0.25">
      <c r="A40" s="111"/>
      <c r="B40" s="77" t="s">
        <v>101</v>
      </c>
      <c r="C40" t="s">
        <v>346</v>
      </c>
      <c r="D40" s="77"/>
      <c r="E40" s="108">
        <v>45139</v>
      </c>
      <c r="F40" s="106">
        <v>36000</v>
      </c>
    </row>
    <row r="41" spans="1:6" ht="15.75" x14ac:dyDescent="0.25">
      <c r="A41" s="111"/>
      <c r="B41" s="77" t="s">
        <v>348</v>
      </c>
      <c r="C41" t="s">
        <v>349</v>
      </c>
      <c r="D41" s="77"/>
      <c r="E41" s="112">
        <v>43647</v>
      </c>
      <c r="F41" s="106">
        <v>45000</v>
      </c>
    </row>
    <row r="42" spans="1:6" ht="15.75" x14ac:dyDescent="0.25">
      <c r="A42" s="111"/>
      <c r="B42" s="77" t="s">
        <v>348</v>
      </c>
      <c r="C42" t="s">
        <v>349</v>
      </c>
      <c r="D42" s="77"/>
      <c r="E42" s="108">
        <v>43678</v>
      </c>
      <c r="F42" s="106">
        <v>45000</v>
      </c>
    </row>
    <row r="43" spans="1:6" ht="15.75" x14ac:dyDescent="0.25">
      <c r="A43" s="111"/>
      <c r="B43" s="77" t="s">
        <v>348</v>
      </c>
      <c r="C43" t="s">
        <v>350</v>
      </c>
      <c r="D43" s="77"/>
      <c r="E43" s="108">
        <v>43708</v>
      </c>
      <c r="F43" s="106">
        <v>10645</v>
      </c>
    </row>
    <row r="44" spans="1:6" ht="15.75" x14ac:dyDescent="0.25">
      <c r="A44" s="111"/>
      <c r="B44" s="77" t="s">
        <v>348</v>
      </c>
      <c r="C44" t="s">
        <v>351</v>
      </c>
      <c r="D44" s="77"/>
      <c r="E44" s="108">
        <v>43709</v>
      </c>
      <c r="F44" s="106">
        <v>45000</v>
      </c>
    </row>
    <row r="45" spans="1:6" ht="15.75" x14ac:dyDescent="0.25">
      <c r="A45" s="111"/>
      <c r="B45" s="77" t="s">
        <v>348</v>
      </c>
      <c r="C45" t="s">
        <v>352</v>
      </c>
      <c r="D45" s="77"/>
      <c r="E45" s="108">
        <v>43738</v>
      </c>
      <c r="F45" s="106">
        <v>45000</v>
      </c>
    </row>
    <row r="46" spans="1:6" ht="15.75" x14ac:dyDescent="0.25">
      <c r="A46" s="111"/>
      <c r="B46" s="77" t="s">
        <v>348</v>
      </c>
      <c r="C46" t="s">
        <v>350</v>
      </c>
      <c r="D46" s="77"/>
      <c r="E46" s="108">
        <v>43738</v>
      </c>
      <c r="F46" s="106">
        <v>30000</v>
      </c>
    </row>
    <row r="47" spans="1:6" ht="15.75" x14ac:dyDescent="0.25">
      <c r="A47" s="111"/>
      <c r="B47" s="77" t="s">
        <v>348</v>
      </c>
      <c r="C47" t="s">
        <v>353</v>
      </c>
      <c r="D47" s="77"/>
      <c r="E47" s="108">
        <v>43768</v>
      </c>
      <c r="F47" s="106">
        <v>30000</v>
      </c>
    </row>
    <row r="48" spans="1:6" ht="15.75" x14ac:dyDescent="0.25">
      <c r="A48" s="111"/>
      <c r="B48" s="77" t="s">
        <v>348</v>
      </c>
      <c r="C48" t="s">
        <v>353</v>
      </c>
      <c r="D48" s="77"/>
      <c r="E48" s="108">
        <v>43769</v>
      </c>
      <c r="F48" s="106">
        <v>45000</v>
      </c>
    </row>
    <row r="49" spans="1:6" ht="15.75" x14ac:dyDescent="0.25">
      <c r="A49" s="111"/>
      <c r="B49" s="77" t="s">
        <v>348</v>
      </c>
      <c r="C49" t="s">
        <v>354</v>
      </c>
      <c r="D49" s="77"/>
      <c r="E49" s="108">
        <v>43799</v>
      </c>
      <c r="F49" s="106">
        <v>45000</v>
      </c>
    </row>
    <row r="50" spans="1:6" ht="15.75" x14ac:dyDescent="0.25">
      <c r="A50" s="111"/>
      <c r="B50" s="77" t="s">
        <v>348</v>
      </c>
      <c r="C50" t="s">
        <v>355</v>
      </c>
      <c r="D50" s="77"/>
      <c r="E50" s="108">
        <v>43799</v>
      </c>
      <c r="F50" s="106">
        <v>30000</v>
      </c>
    </row>
    <row r="51" spans="1:6" ht="15.75" x14ac:dyDescent="0.25">
      <c r="A51" s="111"/>
      <c r="B51" s="77" t="s">
        <v>348</v>
      </c>
      <c r="C51" t="s">
        <v>356</v>
      </c>
      <c r="D51" s="77"/>
      <c r="E51" s="108">
        <v>43830</v>
      </c>
      <c r="F51" s="106">
        <v>45000</v>
      </c>
    </row>
    <row r="52" spans="1:6" ht="15.75" x14ac:dyDescent="0.25">
      <c r="A52" s="111"/>
      <c r="B52" s="77" t="s">
        <v>348</v>
      </c>
      <c r="C52" t="s">
        <v>357</v>
      </c>
      <c r="D52" s="77"/>
      <c r="E52" s="108">
        <v>43830</v>
      </c>
      <c r="F52" s="106">
        <v>30000</v>
      </c>
    </row>
    <row r="53" spans="1:6" ht="15.75" x14ac:dyDescent="0.25">
      <c r="A53" s="111"/>
      <c r="B53" s="77" t="s">
        <v>348</v>
      </c>
      <c r="C53" t="s">
        <v>358</v>
      </c>
      <c r="D53" s="77"/>
      <c r="E53" s="108">
        <v>43861</v>
      </c>
      <c r="F53" s="106">
        <v>45000</v>
      </c>
    </row>
    <row r="54" spans="1:6" ht="15.75" x14ac:dyDescent="0.25">
      <c r="A54" s="111"/>
      <c r="B54" s="77" t="s">
        <v>348</v>
      </c>
      <c r="C54" t="s">
        <v>358</v>
      </c>
      <c r="D54" s="77"/>
      <c r="E54" s="108">
        <v>43861</v>
      </c>
      <c r="F54" s="106">
        <v>30000</v>
      </c>
    </row>
    <row r="55" spans="1:6" ht="15.75" x14ac:dyDescent="0.25">
      <c r="A55" s="111"/>
      <c r="B55" s="77" t="s">
        <v>348</v>
      </c>
      <c r="C55" t="s">
        <v>359</v>
      </c>
      <c r="D55" s="77"/>
      <c r="E55" s="108">
        <v>43890</v>
      </c>
      <c r="F55" s="106">
        <v>13448</v>
      </c>
    </row>
    <row r="56" spans="1:6" ht="15.75" x14ac:dyDescent="0.25">
      <c r="A56" s="111"/>
      <c r="B56" s="77" t="s">
        <v>348</v>
      </c>
      <c r="C56" t="s">
        <v>359</v>
      </c>
      <c r="D56" s="77"/>
      <c r="E56" s="108">
        <v>43890</v>
      </c>
      <c r="F56" s="106">
        <v>30000</v>
      </c>
    </row>
    <row r="57" spans="1:6" ht="15.75" x14ac:dyDescent="0.25">
      <c r="A57" s="111"/>
      <c r="B57" s="77" t="s">
        <v>348</v>
      </c>
      <c r="C57" t="s">
        <v>359</v>
      </c>
      <c r="D57" s="77"/>
      <c r="E57" s="108">
        <v>43890</v>
      </c>
      <c r="F57" s="106">
        <v>6000</v>
      </c>
    </row>
    <row r="58" spans="1:6" ht="15.75" x14ac:dyDescent="0.25">
      <c r="A58" s="111"/>
      <c r="B58" s="77" t="s">
        <v>348</v>
      </c>
      <c r="C58" t="s">
        <v>360</v>
      </c>
      <c r="D58" s="77"/>
      <c r="E58" s="108">
        <v>43921</v>
      </c>
      <c r="F58" s="106">
        <v>30000</v>
      </c>
    </row>
    <row r="59" spans="1:6" ht="15.75" x14ac:dyDescent="0.25">
      <c r="A59" s="111"/>
      <c r="B59" s="77" t="s">
        <v>348</v>
      </c>
      <c r="C59" t="s">
        <v>361</v>
      </c>
      <c r="D59" s="77"/>
      <c r="E59" s="108">
        <v>43921</v>
      </c>
      <c r="F59" s="106">
        <v>30000</v>
      </c>
    </row>
    <row r="60" spans="1:6" ht="15.75" x14ac:dyDescent="0.25">
      <c r="A60" s="111"/>
      <c r="B60" s="77" t="s">
        <v>348</v>
      </c>
      <c r="C60" t="s">
        <v>362</v>
      </c>
      <c r="D60" s="77"/>
      <c r="E60" s="108">
        <v>43921</v>
      </c>
      <c r="F60" s="106"/>
    </row>
    <row r="61" spans="1:6" ht="15.75" x14ac:dyDescent="0.25">
      <c r="A61" s="111"/>
      <c r="B61" s="77" t="s">
        <v>348</v>
      </c>
      <c r="C61" t="s">
        <v>363</v>
      </c>
      <c r="D61" s="77"/>
      <c r="E61" s="108">
        <v>43992</v>
      </c>
      <c r="F61" s="106">
        <v>48000</v>
      </c>
    </row>
    <row r="62" spans="1:6" ht="15.75" x14ac:dyDescent="0.25">
      <c r="A62" s="111"/>
      <c r="B62" s="77" t="s">
        <v>348</v>
      </c>
      <c r="C62" t="s">
        <v>364</v>
      </c>
      <c r="D62" s="77"/>
      <c r="E62" s="108">
        <v>43992</v>
      </c>
      <c r="F62" s="106">
        <v>48000</v>
      </c>
    </row>
    <row r="63" spans="1:6" ht="15.75" x14ac:dyDescent="0.25">
      <c r="A63" s="111"/>
      <c r="B63" s="77" t="s">
        <v>348</v>
      </c>
      <c r="C63" t="s">
        <v>365</v>
      </c>
      <c r="D63" s="77"/>
      <c r="E63" s="108">
        <v>44012</v>
      </c>
      <c r="F63" s="106">
        <v>30000</v>
      </c>
    </row>
    <row r="64" spans="1:6" ht="15.75" x14ac:dyDescent="0.25">
      <c r="A64" s="111"/>
      <c r="B64" s="77" t="s">
        <v>348</v>
      </c>
      <c r="C64" t="s">
        <v>366</v>
      </c>
      <c r="D64" s="77"/>
      <c r="E64" s="108">
        <v>44043</v>
      </c>
      <c r="F64" s="106">
        <v>30000</v>
      </c>
    </row>
    <row r="65" spans="1:6" ht="15.75" x14ac:dyDescent="0.25">
      <c r="A65" s="111"/>
      <c r="B65" s="77" t="s">
        <v>348</v>
      </c>
      <c r="C65" t="s">
        <v>367</v>
      </c>
      <c r="D65" s="77"/>
      <c r="E65" s="108">
        <v>44074</v>
      </c>
      <c r="F65" s="106">
        <v>30000</v>
      </c>
    </row>
    <row r="66" spans="1:6" ht="15.75" x14ac:dyDescent="0.25">
      <c r="A66" s="111"/>
      <c r="B66" s="77" t="s">
        <v>348</v>
      </c>
      <c r="C66" t="s">
        <v>368</v>
      </c>
      <c r="D66" s="77"/>
      <c r="E66" s="108">
        <v>44104</v>
      </c>
      <c r="F66" s="106">
        <v>30000</v>
      </c>
    </row>
    <row r="67" spans="1:6" ht="15.75" x14ac:dyDescent="0.25">
      <c r="A67" s="111"/>
      <c r="B67" s="77" t="s">
        <v>348</v>
      </c>
      <c r="C67" t="s">
        <v>369</v>
      </c>
      <c r="D67" s="77"/>
      <c r="E67" s="108">
        <v>44135</v>
      </c>
      <c r="F67" s="106">
        <v>30000</v>
      </c>
    </row>
    <row r="68" spans="1:6" ht="15.75" x14ac:dyDescent="0.25">
      <c r="A68" s="111"/>
      <c r="B68" s="77" t="s">
        <v>348</v>
      </c>
      <c r="C68" t="s">
        <v>370</v>
      </c>
      <c r="D68" s="77"/>
      <c r="E68" s="108">
        <v>44165</v>
      </c>
      <c r="F68" s="106">
        <v>30000</v>
      </c>
    </row>
    <row r="69" spans="1:6" ht="15.75" x14ac:dyDescent="0.25">
      <c r="A69" s="111"/>
      <c r="B69" s="77" t="s">
        <v>348</v>
      </c>
      <c r="C69" t="s">
        <v>371</v>
      </c>
      <c r="D69" s="77"/>
      <c r="E69" s="108">
        <v>44196</v>
      </c>
      <c r="F69" s="106">
        <v>30000</v>
      </c>
    </row>
    <row r="70" spans="1:6" ht="15.75" x14ac:dyDescent="0.25">
      <c r="A70" s="111"/>
      <c r="B70" s="77" t="s">
        <v>348</v>
      </c>
      <c r="C70" t="s">
        <v>372</v>
      </c>
      <c r="D70" s="77"/>
      <c r="E70" s="108">
        <v>44227</v>
      </c>
      <c r="F70" s="106">
        <v>30000</v>
      </c>
    </row>
    <row r="71" spans="1:6" ht="15.75" x14ac:dyDescent="0.25">
      <c r="A71" s="111"/>
      <c r="B71" s="77" t="s">
        <v>348</v>
      </c>
      <c r="C71" t="s">
        <v>373</v>
      </c>
      <c r="D71" s="77"/>
      <c r="E71" s="108">
        <v>44255</v>
      </c>
      <c r="F71" s="106">
        <v>30000</v>
      </c>
    </row>
    <row r="72" spans="1:6" ht="15.75" x14ac:dyDescent="0.25">
      <c r="A72" s="111"/>
      <c r="B72" s="77" t="s">
        <v>348</v>
      </c>
      <c r="C72" t="s">
        <v>374</v>
      </c>
      <c r="D72" s="77"/>
      <c r="E72" s="108">
        <v>44286</v>
      </c>
      <c r="F72" s="106"/>
    </row>
    <row r="73" spans="1:6" ht="15.75" x14ac:dyDescent="0.25">
      <c r="A73" s="111"/>
      <c r="B73" s="77" t="s">
        <v>348</v>
      </c>
      <c r="C73" t="s">
        <v>375</v>
      </c>
      <c r="D73" s="77"/>
      <c r="E73" s="108">
        <v>44394</v>
      </c>
      <c r="F73" s="106">
        <v>75000</v>
      </c>
    </row>
    <row r="74" spans="1:6" ht="15.75" x14ac:dyDescent="0.25">
      <c r="A74" s="111"/>
      <c r="B74" s="77" t="s">
        <v>348</v>
      </c>
      <c r="C74" t="s">
        <v>376</v>
      </c>
      <c r="D74" s="77"/>
      <c r="E74" s="108">
        <v>44420</v>
      </c>
      <c r="F74" s="106">
        <v>25000</v>
      </c>
    </row>
    <row r="75" spans="1:6" ht="15.75" x14ac:dyDescent="0.25">
      <c r="A75" s="111"/>
      <c r="B75" s="77" t="s">
        <v>348</v>
      </c>
      <c r="C75" t="s">
        <v>377</v>
      </c>
      <c r="D75" s="77"/>
      <c r="E75" s="108">
        <v>44440</v>
      </c>
      <c r="F75" s="106">
        <v>25000</v>
      </c>
    </row>
    <row r="76" spans="1:6" ht="15.75" x14ac:dyDescent="0.25">
      <c r="A76" s="111"/>
      <c r="B76" s="77" t="s">
        <v>348</v>
      </c>
      <c r="C76" t="s">
        <v>378</v>
      </c>
      <c r="D76" s="77"/>
      <c r="E76" s="108">
        <v>44470</v>
      </c>
      <c r="F76" s="106">
        <v>25000</v>
      </c>
    </row>
    <row r="77" spans="1:6" ht="15.75" x14ac:dyDescent="0.25">
      <c r="A77" s="111"/>
      <c r="B77" s="77" t="s">
        <v>348</v>
      </c>
      <c r="C77" t="s">
        <v>379</v>
      </c>
      <c r="D77" s="77"/>
      <c r="E77" s="108">
        <v>44494</v>
      </c>
      <c r="F77" s="106">
        <v>25000</v>
      </c>
    </row>
    <row r="78" spans="1:6" ht="15.75" x14ac:dyDescent="0.25">
      <c r="A78" s="111"/>
      <c r="B78" s="77" t="s">
        <v>348</v>
      </c>
      <c r="C78" t="s">
        <v>380</v>
      </c>
      <c r="D78" s="77"/>
      <c r="E78" s="108">
        <v>44531</v>
      </c>
      <c r="F78" s="106">
        <v>25000</v>
      </c>
    </row>
    <row r="79" spans="1:6" ht="15.75" x14ac:dyDescent="0.25">
      <c r="A79" s="111"/>
      <c r="B79" s="77" t="s">
        <v>348</v>
      </c>
      <c r="C79" t="s">
        <v>381</v>
      </c>
      <c r="D79" s="77"/>
      <c r="E79" s="108">
        <v>44562</v>
      </c>
      <c r="F79" s="106">
        <v>25000</v>
      </c>
    </row>
    <row r="80" spans="1:6" ht="15.75" x14ac:dyDescent="0.25">
      <c r="A80" s="111"/>
      <c r="B80" s="77" t="s">
        <v>348</v>
      </c>
      <c r="C80" t="s">
        <v>382</v>
      </c>
      <c r="D80" s="77"/>
      <c r="E80" s="108">
        <v>44593</v>
      </c>
      <c r="F80" s="106">
        <v>25000</v>
      </c>
    </row>
    <row r="81" spans="1:6" ht="15.75" x14ac:dyDescent="0.25">
      <c r="A81" s="111"/>
      <c r="B81" s="77" t="s">
        <v>348</v>
      </c>
      <c r="C81" t="s">
        <v>383</v>
      </c>
      <c r="D81" s="77"/>
      <c r="E81" s="108">
        <v>44623</v>
      </c>
      <c r="F81" s="106">
        <v>25000</v>
      </c>
    </row>
    <row r="82" spans="1:6" ht="15.75" x14ac:dyDescent="0.25">
      <c r="A82" s="111"/>
      <c r="B82" s="77" t="s">
        <v>348</v>
      </c>
      <c r="C82" t="s">
        <v>384</v>
      </c>
      <c r="D82" s="77"/>
      <c r="E82" s="108">
        <v>44623</v>
      </c>
      <c r="F82" s="106">
        <v>20571</v>
      </c>
    </row>
    <row r="83" spans="1:6" ht="15.75" x14ac:dyDescent="0.25">
      <c r="A83" s="111"/>
      <c r="B83" s="77" t="s">
        <v>348</v>
      </c>
      <c r="C83" t="s">
        <v>385</v>
      </c>
      <c r="D83" s="77"/>
      <c r="E83" s="108">
        <v>44623</v>
      </c>
      <c r="F83" s="106">
        <v>27000</v>
      </c>
    </row>
    <row r="84" spans="1:6" ht="15.75" x14ac:dyDescent="0.25">
      <c r="A84" s="111"/>
      <c r="B84" s="77" t="s">
        <v>348</v>
      </c>
      <c r="C84" t="s">
        <v>386</v>
      </c>
      <c r="D84" s="77"/>
      <c r="E84" s="108">
        <v>44651</v>
      </c>
      <c r="F84" s="106">
        <v>25000</v>
      </c>
    </row>
    <row r="85" spans="1:6" ht="15.75" x14ac:dyDescent="0.25">
      <c r="A85" s="111"/>
      <c r="B85" s="77" t="s">
        <v>348</v>
      </c>
      <c r="C85" t="s">
        <v>387</v>
      </c>
      <c r="D85" s="77"/>
      <c r="E85" s="108">
        <v>44651</v>
      </c>
      <c r="F85" s="106">
        <v>32000</v>
      </c>
    </row>
    <row r="86" spans="1:6" ht="15.75" x14ac:dyDescent="0.25">
      <c r="A86" s="111"/>
      <c r="B86" s="77" t="s">
        <v>348</v>
      </c>
      <c r="C86" t="s">
        <v>388</v>
      </c>
      <c r="D86" s="77"/>
      <c r="E86" s="108">
        <v>44651</v>
      </c>
      <c r="F86" s="106">
        <v>27000</v>
      </c>
    </row>
    <row r="87" spans="1:6" ht="15.75" x14ac:dyDescent="0.25">
      <c r="A87" s="111"/>
      <c r="B87" s="77" t="s">
        <v>348</v>
      </c>
      <c r="C87" t="s">
        <v>389</v>
      </c>
      <c r="D87" s="77"/>
      <c r="E87" s="108">
        <v>44651</v>
      </c>
      <c r="F87" s="106">
        <v>16961</v>
      </c>
    </row>
    <row r="88" spans="1:6" ht="15.75" x14ac:dyDescent="0.25">
      <c r="A88" s="111"/>
      <c r="B88" s="77" t="s">
        <v>348</v>
      </c>
      <c r="C88" t="s">
        <v>374</v>
      </c>
      <c r="D88" s="77"/>
      <c r="E88" s="108">
        <v>44651</v>
      </c>
      <c r="F88" s="106"/>
    </row>
    <row r="89" spans="1:6" ht="15.75" x14ac:dyDescent="0.25">
      <c r="A89" s="111"/>
      <c r="B89" s="77" t="s">
        <v>348</v>
      </c>
      <c r="C89" t="s">
        <v>390</v>
      </c>
      <c r="D89" s="77"/>
      <c r="E89" s="108">
        <v>44686</v>
      </c>
      <c r="F89" s="106">
        <v>25000</v>
      </c>
    </row>
    <row r="90" spans="1:6" ht="15.75" x14ac:dyDescent="0.25">
      <c r="A90" s="111"/>
      <c r="B90" s="77" t="s">
        <v>348</v>
      </c>
      <c r="C90" t="s">
        <v>391</v>
      </c>
      <c r="D90" s="77"/>
      <c r="E90" s="108">
        <v>44686</v>
      </c>
      <c r="F90" s="106">
        <v>36900</v>
      </c>
    </row>
    <row r="91" spans="1:6" ht="15.75" x14ac:dyDescent="0.25">
      <c r="A91" s="111"/>
      <c r="B91" s="77" t="s">
        <v>348</v>
      </c>
      <c r="C91" t="s">
        <v>392</v>
      </c>
      <c r="D91" s="77"/>
      <c r="E91" s="108">
        <v>44686</v>
      </c>
      <c r="F91" s="106">
        <v>31500</v>
      </c>
    </row>
    <row r="92" spans="1:6" ht="15.75" x14ac:dyDescent="0.25">
      <c r="A92" s="111"/>
      <c r="B92" s="77" t="s">
        <v>348</v>
      </c>
      <c r="C92" t="s">
        <v>393</v>
      </c>
      <c r="D92" s="77"/>
      <c r="E92" s="108">
        <v>44686</v>
      </c>
      <c r="F92" s="106">
        <v>47000</v>
      </c>
    </row>
    <row r="93" spans="1:6" ht="15.75" x14ac:dyDescent="0.25">
      <c r="A93" s="111"/>
      <c r="B93" s="77" t="s">
        <v>348</v>
      </c>
      <c r="C93" t="s">
        <v>394</v>
      </c>
      <c r="D93" s="77"/>
      <c r="E93" s="108">
        <v>44686</v>
      </c>
      <c r="F93" s="106">
        <v>43400</v>
      </c>
    </row>
    <row r="94" spans="1:6" ht="15.75" x14ac:dyDescent="0.25">
      <c r="A94" s="111"/>
      <c r="B94" s="77" t="s">
        <v>348</v>
      </c>
      <c r="C94" t="s">
        <v>395</v>
      </c>
      <c r="D94" s="77"/>
      <c r="E94" s="108">
        <v>44686</v>
      </c>
      <c r="F94" s="106">
        <v>23900</v>
      </c>
    </row>
    <row r="95" spans="1:6" ht="15.75" x14ac:dyDescent="0.25">
      <c r="A95" s="111"/>
      <c r="B95" s="77" t="s">
        <v>348</v>
      </c>
      <c r="C95" t="s">
        <v>396</v>
      </c>
      <c r="D95" s="77"/>
      <c r="E95" s="108">
        <v>44686</v>
      </c>
      <c r="F95" s="106">
        <v>19717</v>
      </c>
    </row>
    <row r="96" spans="1:6" ht="15.75" x14ac:dyDescent="0.25">
      <c r="A96" s="111"/>
      <c r="B96" s="77" t="s">
        <v>348</v>
      </c>
      <c r="C96" t="s">
        <v>397</v>
      </c>
      <c r="D96" s="77"/>
      <c r="E96" s="108">
        <v>44686</v>
      </c>
      <c r="F96" s="106">
        <v>3907</v>
      </c>
    </row>
    <row r="97" spans="1:6" ht="15.75" x14ac:dyDescent="0.25">
      <c r="A97" s="111"/>
      <c r="B97" s="77" t="s">
        <v>348</v>
      </c>
      <c r="C97" t="s">
        <v>398</v>
      </c>
      <c r="D97" s="77"/>
      <c r="E97" s="108">
        <v>44686</v>
      </c>
      <c r="F97" s="106">
        <v>19120</v>
      </c>
    </row>
    <row r="98" spans="1:6" ht="15.75" x14ac:dyDescent="0.25">
      <c r="A98" s="111"/>
      <c r="B98" s="77" t="s">
        <v>348</v>
      </c>
      <c r="C98" t="s">
        <v>399</v>
      </c>
      <c r="D98" s="77"/>
      <c r="E98" s="108">
        <v>44686</v>
      </c>
      <c r="F98" s="106">
        <v>21700</v>
      </c>
    </row>
    <row r="99" spans="1:6" ht="15.75" x14ac:dyDescent="0.25">
      <c r="A99" s="111"/>
      <c r="B99" s="77" t="s">
        <v>348</v>
      </c>
      <c r="C99" t="s">
        <v>400</v>
      </c>
      <c r="D99" s="77"/>
      <c r="E99" s="108">
        <v>44686</v>
      </c>
      <c r="F99" s="106">
        <v>16300</v>
      </c>
    </row>
    <row r="100" spans="1:6" ht="15.75" x14ac:dyDescent="0.25">
      <c r="A100" s="111"/>
      <c r="B100" s="77" t="s">
        <v>348</v>
      </c>
      <c r="C100" t="s">
        <v>401</v>
      </c>
      <c r="D100" s="77"/>
      <c r="E100" s="108">
        <v>44713</v>
      </c>
      <c r="F100" s="106">
        <v>25000</v>
      </c>
    </row>
    <row r="101" spans="1:6" ht="15.75" x14ac:dyDescent="0.25">
      <c r="A101" s="111"/>
      <c r="B101" s="77" t="s">
        <v>348</v>
      </c>
      <c r="C101" t="s">
        <v>402</v>
      </c>
      <c r="D101" s="77"/>
      <c r="E101" s="108">
        <v>44713</v>
      </c>
      <c r="F101" s="106">
        <v>36900</v>
      </c>
    </row>
    <row r="102" spans="1:6" ht="15.75" x14ac:dyDescent="0.25">
      <c r="A102" s="111"/>
      <c r="B102" s="77" t="s">
        <v>348</v>
      </c>
      <c r="C102" t="s">
        <v>403</v>
      </c>
      <c r="D102" s="77"/>
      <c r="E102" s="108">
        <v>44713</v>
      </c>
      <c r="F102" s="106">
        <v>31500</v>
      </c>
    </row>
    <row r="103" spans="1:6" ht="15.75" x14ac:dyDescent="0.25">
      <c r="A103" s="111"/>
      <c r="B103" s="77" t="s">
        <v>348</v>
      </c>
      <c r="C103" t="s">
        <v>404</v>
      </c>
      <c r="D103" s="77"/>
      <c r="E103" s="108">
        <v>44713</v>
      </c>
      <c r="F103" s="106">
        <v>43400</v>
      </c>
    </row>
    <row r="104" spans="1:6" ht="15.75" x14ac:dyDescent="0.25">
      <c r="A104" s="111"/>
      <c r="B104" s="77" t="s">
        <v>348</v>
      </c>
      <c r="C104" t="s">
        <v>405</v>
      </c>
      <c r="D104" s="77"/>
      <c r="E104" s="108">
        <v>44713</v>
      </c>
      <c r="F104" s="106">
        <v>23900</v>
      </c>
    </row>
    <row r="105" spans="1:6" ht="15.75" x14ac:dyDescent="0.25">
      <c r="A105" s="111"/>
      <c r="B105" s="77" t="s">
        <v>348</v>
      </c>
      <c r="C105" t="s">
        <v>406</v>
      </c>
      <c r="D105" s="77"/>
      <c r="E105" s="108">
        <v>44713</v>
      </c>
      <c r="F105" s="106">
        <v>45500</v>
      </c>
    </row>
    <row r="106" spans="1:6" ht="15.75" x14ac:dyDescent="0.25">
      <c r="A106" s="111"/>
      <c r="B106" s="77" t="s">
        <v>348</v>
      </c>
      <c r="C106" t="s">
        <v>407</v>
      </c>
      <c r="D106" s="77"/>
      <c r="E106" s="108">
        <v>44713</v>
      </c>
      <c r="F106" s="106">
        <v>23900</v>
      </c>
    </row>
    <row r="107" spans="1:6" ht="15.75" x14ac:dyDescent="0.25">
      <c r="A107" s="111"/>
      <c r="B107" s="77" t="s">
        <v>348</v>
      </c>
      <c r="C107" t="s">
        <v>408</v>
      </c>
      <c r="D107" s="77"/>
      <c r="E107" s="108">
        <v>44713</v>
      </c>
      <c r="F107" s="106">
        <v>21700</v>
      </c>
    </row>
    <row r="108" spans="1:6" ht="15.75" x14ac:dyDescent="0.25">
      <c r="A108" s="111"/>
      <c r="B108" s="77" t="s">
        <v>348</v>
      </c>
      <c r="C108" t="s">
        <v>409</v>
      </c>
      <c r="D108" s="77"/>
      <c r="E108" s="108">
        <v>44713</v>
      </c>
      <c r="F108" s="106">
        <v>16300</v>
      </c>
    </row>
    <row r="109" spans="1:6" ht="15.75" x14ac:dyDescent="0.25">
      <c r="A109" s="111"/>
      <c r="B109" s="77" t="s">
        <v>348</v>
      </c>
      <c r="C109" t="s">
        <v>410</v>
      </c>
      <c r="D109" s="77"/>
      <c r="E109" s="108">
        <v>44716</v>
      </c>
      <c r="F109" s="106">
        <v>70500</v>
      </c>
    </row>
    <row r="110" spans="1:6" ht="15.75" x14ac:dyDescent="0.25">
      <c r="A110" s="111"/>
      <c r="B110" s="77" t="s">
        <v>348</v>
      </c>
      <c r="C110" t="s">
        <v>411</v>
      </c>
      <c r="D110" s="77"/>
      <c r="E110" s="108">
        <v>44716</v>
      </c>
      <c r="F110" s="106">
        <v>35750</v>
      </c>
    </row>
    <row r="111" spans="1:6" ht="15.75" x14ac:dyDescent="0.25">
      <c r="A111" s="111"/>
      <c r="B111" s="77" t="s">
        <v>348</v>
      </c>
      <c r="C111" t="s">
        <v>412</v>
      </c>
      <c r="D111" s="77"/>
      <c r="E111" s="108">
        <v>44743</v>
      </c>
      <c r="F111" s="106">
        <v>23900</v>
      </c>
    </row>
    <row r="112" spans="1:6" ht="15.75" x14ac:dyDescent="0.25">
      <c r="A112" s="111"/>
      <c r="B112" s="77" t="s">
        <v>348</v>
      </c>
      <c r="C112" t="s">
        <v>413</v>
      </c>
      <c r="D112" s="77"/>
      <c r="E112" s="108">
        <v>44743</v>
      </c>
      <c r="F112" s="106">
        <v>38000</v>
      </c>
    </row>
    <row r="113" spans="1:6" ht="15.75" x14ac:dyDescent="0.25">
      <c r="A113" s="111"/>
      <c r="B113" s="77" t="s">
        <v>348</v>
      </c>
      <c r="C113" t="s">
        <v>414</v>
      </c>
      <c r="D113" s="77"/>
      <c r="E113" s="108">
        <v>44743</v>
      </c>
      <c r="F113" s="106">
        <v>25000</v>
      </c>
    </row>
    <row r="114" spans="1:6" ht="15.75" x14ac:dyDescent="0.25">
      <c r="A114" s="111"/>
      <c r="B114" s="77" t="s">
        <v>348</v>
      </c>
      <c r="C114" t="s">
        <v>415</v>
      </c>
      <c r="D114" s="77"/>
      <c r="E114" s="108">
        <v>44743</v>
      </c>
      <c r="F114" s="106">
        <v>36900</v>
      </c>
    </row>
    <row r="115" spans="1:6" ht="15.75" x14ac:dyDescent="0.25">
      <c r="A115" s="111"/>
      <c r="B115" s="77" t="s">
        <v>348</v>
      </c>
      <c r="C115" t="s">
        <v>416</v>
      </c>
      <c r="D115" s="77"/>
      <c r="E115" s="108">
        <v>44743</v>
      </c>
      <c r="F115" s="106">
        <v>31500</v>
      </c>
    </row>
    <row r="116" spans="1:6" ht="15.75" x14ac:dyDescent="0.25">
      <c r="A116" s="111"/>
      <c r="B116" s="77" t="s">
        <v>348</v>
      </c>
      <c r="C116" t="s">
        <v>417</v>
      </c>
      <c r="D116" s="77"/>
      <c r="E116" s="108">
        <v>44743</v>
      </c>
      <c r="F116" s="106">
        <v>70500</v>
      </c>
    </row>
    <row r="117" spans="1:6" ht="15.75" x14ac:dyDescent="0.25">
      <c r="A117" s="111"/>
      <c r="B117" s="77" t="s">
        <v>348</v>
      </c>
      <c r="C117" t="s">
        <v>418</v>
      </c>
      <c r="D117" s="77"/>
      <c r="E117" s="108">
        <v>44743</v>
      </c>
      <c r="F117" s="106">
        <v>43400</v>
      </c>
    </row>
    <row r="118" spans="1:6" ht="15.75" x14ac:dyDescent="0.25">
      <c r="A118" s="111"/>
      <c r="B118" s="77" t="s">
        <v>348</v>
      </c>
      <c r="C118" t="s">
        <v>419</v>
      </c>
      <c r="D118" s="77"/>
      <c r="E118" s="108">
        <v>44743</v>
      </c>
      <c r="F118" s="106">
        <v>23900</v>
      </c>
    </row>
    <row r="119" spans="1:6" ht="15.75" x14ac:dyDescent="0.25">
      <c r="A119" s="111"/>
      <c r="B119" s="77" t="s">
        <v>348</v>
      </c>
      <c r="C119" t="s">
        <v>420</v>
      </c>
      <c r="D119" s="77"/>
      <c r="E119" s="108">
        <v>44743</v>
      </c>
      <c r="F119" s="106">
        <v>45500</v>
      </c>
    </row>
    <row r="120" spans="1:6" ht="15.75" x14ac:dyDescent="0.25">
      <c r="A120" s="111"/>
      <c r="B120" s="77" t="s">
        <v>348</v>
      </c>
      <c r="C120" t="s">
        <v>421</v>
      </c>
      <c r="D120" s="77"/>
      <c r="E120" s="108">
        <v>44743</v>
      </c>
      <c r="F120" s="106">
        <v>35750</v>
      </c>
    </row>
    <row r="121" spans="1:6" ht="15.75" x14ac:dyDescent="0.25">
      <c r="A121" s="111"/>
      <c r="B121" s="77" t="s">
        <v>348</v>
      </c>
      <c r="C121" t="s">
        <v>422</v>
      </c>
      <c r="D121" s="77"/>
      <c r="E121" s="108">
        <v>44743</v>
      </c>
      <c r="F121" s="106">
        <v>23900</v>
      </c>
    </row>
    <row r="122" spans="1:6" ht="15.75" x14ac:dyDescent="0.25">
      <c r="A122" s="111"/>
      <c r="B122" s="77" t="s">
        <v>348</v>
      </c>
      <c r="C122" t="s">
        <v>423</v>
      </c>
      <c r="D122" s="77"/>
      <c r="E122" s="108">
        <v>44743</v>
      </c>
      <c r="F122" s="106">
        <v>21700</v>
      </c>
    </row>
    <row r="123" spans="1:6" ht="15.75" x14ac:dyDescent="0.25">
      <c r="A123" s="111"/>
      <c r="B123" s="77" t="s">
        <v>348</v>
      </c>
      <c r="C123" t="s">
        <v>424</v>
      </c>
      <c r="D123" s="77"/>
      <c r="E123" s="108">
        <v>44743</v>
      </c>
      <c r="F123" s="106">
        <v>16300</v>
      </c>
    </row>
    <row r="124" spans="1:6" ht="15.75" x14ac:dyDescent="0.25">
      <c r="A124" s="111"/>
      <c r="B124" s="77" t="s">
        <v>348</v>
      </c>
      <c r="C124" t="s">
        <v>425</v>
      </c>
      <c r="D124" s="77"/>
      <c r="E124" s="108">
        <v>44743</v>
      </c>
      <c r="F124" s="106">
        <v>39600</v>
      </c>
    </row>
    <row r="125" spans="1:6" ht="15.75" x14ac:dyDescent="0.25">
      <c r="A125" s="111"/>
      <c r="B125" s="77" t="s">
        <v>348</v>
      </c>
      <c r="C125" t="s">
        <v>426</v>
      </c>
      <c r="D125" s="77"/>
      <c r="E125" s="108">
        <v>44756</v>
      </c>
      <c r="F125" s="106">
        <v>150000</v>
      </c>
    </row>
    <row r="126" spans="1:6" ht="15.75" x14ac:dyDescent="0.25">
      <c r="A126" s="111"/>
      <c r="B126" s="77" t="s">
        <v>348</v>
      </c>
      <c r="C126" t="s">
        <v>427</v>
      </c>
      <c r="D126" s="77"/>
      <c r="E126" s="108">
        <v>44756</v>
      </c>
      <c r="F126" s="106">
        <v>150000</v>
      </c>
    </row>
    <row r="127" spans="1:6" ht="15.75" x14ac:dyDescent="0.25">
      <c r="A127" s="111"/>
      <c r="B127" s="77" t="s">
        <v>348</v>
      </c>
      <c r="C127" t="s">
        <v>428</v>
      </c>
      <c r="D127" s="77"/>
      <c r="E127" s="108">
        <v>44775</v>
      </c>
      <c r="F127" s="106">
        <v>23900</v>
      </c>
    </row>
    <row r="128" spans="1:6" ht="15.75" x14ac:dyDescent="0.25">
      <c r="A128" s="111"/>
      <c r="B128" s="77" t="s">
        <v>348</v>
      </c>
      <c r="C128" t="s">
        <v>429</v>
      </c>
      <c r="D128" s="77"/>
      <c r="E128" s="108">
        <v>44775</v>
      </c>
      <c r="F128" s="106">
        <v>75000</v>
      </c>
    </row>
    <row r="129" spans="1:6" ht="15.75" x14ac:dyDescent="0.25">
      <c r="A129" s="111"/>
      <c r="B129" s="77" t="s">
        <v>348</v>
      </c>
      <c r="C129" t="s">
        <v>430</v>
      </c>
      <c r="D129" s="77"/>
      <c r="E129" s="108">
        <v>44775</v>
      </c>
      <c r="F129" s="106">
        <v>75000</v>
      </c>
    </row>
    <row r="130" spans="1:6" ht="15.75" x14ac:dyDescent="0.25">
      <c r="A130" s="111"/>
      <c r="B130" s="77" t="s">
        <v>348</v>
      </c>
      <c r="C130" t="s">
        <v>431</v>
      </c>
      <c r="D130" s="77"/>
      <c r="E130" s="108">
        <v>44775</v>
      </c>
      <c r="F130" s="106">
        <v>47500</v>
      </c>
    </row>
    <row r="131" spans="1:6" ht="15.75" x14ac:dyDescent="0.25">
      <c r="A131" s="111"/>
      <c r="B131" s="77" t="s">
        <v>348</v>
      </c>
      <c r="C131" t="s">
        <v>432</v>
      </c>
      <c r="D131" s="77"/>
      <c r="E131" s="108">
        <v>44775</v>
      </c>
      <c r="F131" s="106">
        <v>14134</v>
      </c>
    </row>
    <row r="132" spans="1:6" ht="15.75" x14ac:dyDescent="0.25">
      <c r="A132" s="111"/>
      <c r="B132" s="77" t="s">
        <v>348</v>
      </c>
      <c r="C132" t="s">
        <v>433</v>
      </c>
      <c r="D132" s="77"/>
      <c r="E132" s="108">
        <v>44775</v>
      </c>
      <c r="F132" s="106">
        <v>25000</v>
      </c>
    </row>
    <row r="133" spans="1:6" ht="15.75" x14ac:dyDescent="0.25">
      <c r="A133" s="111"/>
      <c r="B133" s="77" t="s">
        <v>348</v>
      </c>
      <c r="C133" t="s">
        <v>434</v>
      </c>
      <c r="D133" s="77"/>
      <c r="E133" s="108">
        <v>44775</v>
      </c>
      <c r="F133" s="106">
        <v>36900</v>
      </c>
    </row>
    <row r="134" spans="1:6" ht="15.75" x14ac:dyDescent="0.25">
      <c r="A134" s="111"/>
      <c r="B134" s="77" t="s">
        <v>348</v>
      </c>
      <c r="C134" t="s">
        <v>435</v>
      </c>
      <c r="D134" s="77"/>
      <c r="E134" s="108">
        <v>44775</v>
      </c>
      <c r="F134" s="106">
        <v>31500</v>
      </c>
    </row>
    <row r="135" spans="1:6" ht="15.75" x14ac:dyDescent="0.25">
      <c r="A135" s="111"/>
      <c r="B135" s="77" t="s">
        <v>348</v>
      </c>
      <c r="C135" t="s">
        <v>436</v>
      </c>
      <c r="D135" s="77"/>
      <c r="E135" s="108">
        <v>44775</v>
      </c>
      <c r="F135" s="106">
        <v>70500</v>
      </c>
    </row>
    <row r="136" spans="1:6" ht="15.75" x14ac:dyDescent="0.25">
      <c r="A136" s="111"/>
      <c r="B136" s="77" t="s">
        <v>348</v>
      </c>
      <c r="C136" t="s">
        <v>437</v>
      </c>
      <c r="D136" s="77"/>
      <c r="E136" s="108">
        <v>44775</v>
      </c>
      <c r="F136" s="106">
        <v>43400</v>
      </c>
    </row>
    <row r="137" spans="1:6" ht="15.75" x14ac:dyDescent="0.25">
      <c r="A137" s="111"/>
      <c r="B137" s="77" t="s">
        <v>348</v>
      </c>
      <c r="C137" t="s">
        <v>438</v>
      </c>
      <c r="D137" s="77"/>
      <c r="E137" s="108">
        <v>44775</v>
      </c>
      <c r="F137" s="106">
        <v>23900</v>
      </c>
    </row>
    <row r="138" spans="1:6" ht="15.75" x14ac:dyDescent="0.25">
      <c r="A138" s="111"/>
      <c r="B138" s="77" t="s">
        <v>348</v>
      </c>
      <c r="C138" t="s">
        <v>439</v>
      </c>
      <c r="D138" s="77"/>
      <c r="E138" s="108">
        <v>44775</v>
      </c>
      <c r="F138" s="106">
        <v>45500</v>
      </c>
    </row>
    <row r="139" spans="1:6" ht="15.75" x14ac:dyDescent="0.25">
      <c r="A139" s="111"/>
      <c r="B139" s="77" t="s">
        <v>348</v>
      </c>
      <c r="C139" t="s">
        <v>440</v>
      </c>
      <c r="D139" s="77"/>
      <c r="E139" s="108">
        <v>44775</v>
      </c>
      <c r="F139" s="106">
        <v>35750</v>
      </c>
    </row>
    <row r="140" spans="1:6" ht="15.75" x14ac:dyDescent="0.25">
      <c r="A140" s="111"/>
      <c r="B140" s="77" t="s">
        <v>348</v>
      </c>
      <c r="C140" t="s">
        <v>441</v>
      </c>
      <c r="D140" s="77"/>
      <c r="E140" s="108">
        <v>44775</v>
      </c>
      <c r="F140" s="106">
        <v>23900</v>
      </c>
    </row>
    <row r="141" spans="1:6" ht="15.75" x14ac:dyDescent="0.25">
      <c r="A141" s="111"/>
      <c r="B141" s="77" t="s">
        <v>348</v>
      </c>
      <c r="C141" t="s">
        <v>442</v>
      </c>
      <c r="D141" s="77"/>
      <c r="E141" s="108">
        <v>44775</v>
      </c>
      <c r="F141" s="106">
        <v>21700</v>
      </c>
    </row>
    <row r="142" spans="1:6" ht="15.75" x14ac:dyDescent="0.25">
      <c r="A142" s="111"/>
      <c r="B142" s="77" t="s">
        <v>348</v>
      </c>
      <c r="C142" t="s">
        <v>443</v>
      </c>
      <c r="D142" s="77"/>
      <c r="E142" s="108">
        <v>44775</v>
      </c>
      <c r="F142" s="106">
        <v>16300</v>
      </c>
    </row>
    <row r="143" spans="1:6" ht="15.75" x14ac:dyDescent="0.25">
      <c r="A143" s="111"/>
      <c r="B143" s="77" t="s">
        <v>348</v>
      </c>
      <c r="C143" t="s">
        <v>444</v>
      </c>
      <c r="D143" s="77"/>
      <c r="E143" s="108">
        <v>44805</v>
      </c>
      <c r="F143" s="106">
        <v>47500</v>
      </c>
    </row>
    <row r="144" spans="1:6" ht="15.75" x14ac:dyDescent="0.25">
      <c r="A144" s="111"/>
      <c r="B144" s="77" t="s">
        <v>348</v>
      </c>
      <c r="C144" t="s">
        <v>445</v>
      </c>
      <c r="D144" s="77"/>
      <c r="E144" s="108">
        <v>44805</v>
      </c>
      <c r="F144" s="106">
        <v>23900</v>
      </c>
    </row>
    <row r="145" spans="1:6" ht="15.75" x14ac:dyDescent="0.25">
      <c r="A145" s="111"/>
      <c r="B145" s="77" t="s">
        <v>348</v>
      </c>
      <c r="C145" t="s">
        <v>446</v>
      </c>
      <c r="D145" s="77"/>
      <c r="E145" s="108">
        <v>44805</v>
      </c>
      <c r="F145" s="106">
        <v>38000</v>
      </c>
    </row>
    <row r="146" spans="1:6" ht="15.75" x14ac:dyDescent="0.25">
      <c r="A146" s="111"/>
      <c r="B146" s="77" t="s">
        <v>348</v>
      </c>
      <c r="C146" t="s">
        <v>447</v>
      </c>
      <c r="D146" s="77"/>
      <c r="E146" s="108">
        <v>44805</v>
      </c>
      <c r="F146" s="106">
        <v>25000</v>
      </c>
    </row>
    <row r="147" spans="1:6" ht="15.75" x14ac:dyDescent="0.25">
      <c r="A147" s="111"/>
      <c r="B147" s="77" t="s">
        <v>348</v>
      </c>
      <c r="C147" t="s">
        <v>448</v>
      </c>
      <c r="D147" s="77"/>
      <c r="E147" s="108">
        <v>44805</v>
      </c>
      <c r="F147" s="106">
        <v>36900</v>
      </c>
    </row>
    <row r="148" spans="1:6" ht="15.75" x14ac:dyDescent="0.25">
      <c r="A148" s="111"/>
      <c r="B148" s="77" t="s">
        <v>348</v>
      </c>
      <c r="C148" t="s">
        <v>449</v>
      </c>
      <c r="D148" s="77"/>
      <c r="E148" s="108">
        <v>44805</v>
      </c>
      <c r="F148" s="106">
        <v>31500</v>
      </c>
    </row>
    <row r="149" spans="1:6" ht="15.75" x14ac:dyDescent="0.25">
      <c r="A149" s="111"/>
      <c r="B149" s="77" t="s">
        <v>348</v>
      </c>
      <c r="C149" t="s">
        <v>450</v>
      </c>
      <c r="D149" s="77"/>
      <c r="E149" s="108">
        <v>44805</v>
      </c>
      <c r="F149" s="106">
        <v>70500</v>
      </c>
    </row>
    <row r="150" spans="1:6" ht="15.75" x14ac:dyDescent="0.25">
      <c r="A150" s="111"/>
      <c r="B150" s="77" t="s">
        <v>348</v>
      </c>
      <c r="C150" t="s">
        <v>451</v>
      </c>
      <c r="D150" s="77"/>
      <c r="E150" s="108">
        <v>44805</v>
      </c>
      <c r="F150" s="106">
        <v>43400</v>
      </c>
    </row>
    <row r="151" spans="1:6" ht="15.75" x14ac:dyDescent="0.25">
      <c r="A151" s="111"/>
      <c r="B151" s="77" t="s">
        <v>348</v>
      </c>
      <c r="C151" t="s">
        <v>452</v>
      </c>
      <c r="D151" s="77"/>
      <c r="E151" s="108">
        <v>44805</v>
      </c>
      <c r="F151" s="106">
        <v>23900</v>
      </c>
    </row>
    <row r="152" spans="1:6" ht="15.75" x14ac:dyDescent="0.25">
      <c r="A152" s="111"/>
      <c r="B152" s="77" t="s">
        <v>348</v>
      </c>
      <c r="C152" t="s">
        <v>453</v>
      </c>
      <c r="D152" s="77"/>
      <c r="E152" s="108">
        <v>44805</v>
      </c>
      <c r="F152" s="106">
        <v>45500</v>
      </c>
    </row>
    <row r="153" spans="1:6" ht="15.75" x14ac:dyDescent="0.25">
      <c r="A153" s="111"/>
      <c r="B153" s="77" t="s">
        <v>348</v>
      </c>
      <c r="C153" t="s">
        <v>454</v>
      </c>
      <c r="D153" s="77"/>
      <c r="E153" s="108">
        <v>44805</v>
      </c>
      <c r="F153" s="106">
        <v>35750</v>
      </c>
    </row>
    <row r="154" spans="1:6" ht="15.75" x14ac:dyDescent="0.25">
      <c r="A154" s="111"/>
      <c r="B154" s="77" t="s">
        <v>348</v>
      </c>
      <c r="C154" t="s">
        <v>455</v>
      </c>
      <c r="D154" s="77"/>
      <c r="E154" s="108">
        <v>44805</v>
      </c>
      <c r="F154" s="106">
        <v>23900</v>
      </c>
    </row>
    <row r="155" spans="1:6" ht="15.75" x14ac:dyDescent="0.25">
      <c r="A155" s="111"/>
      <c r="B155" s="77" t="s">
        <v>348</v>
      </c>
      <c r="C155" t="s">
        <v>456</v>
      </c>
      <c r="D155" s="77"/>
      <c r="E155" s="108">
        <v>44805</v>
      </c>
      <c r="F155" s="106">
        <v>21700</v>
      </c>
    </row>
    <row r="156" spans="1:6" ht="15.75" x14ac:dyDescent="0.25">
      <c r="A156" s="111"/>
      <c r="B156" s="77" t="s">
        <v>348</v>
      </c>
      <c r="C156" t="s">
        <v>457</v>
      </c>
      <c r="D156" s="77"/>
      <c r="E156" s="108">
        <v>44805</v>
      </c>
      <c r="F156" s="106">
        <v>16300</v>
      </c>
    </row>
    <row r="157" spans="1:6" ht="15.75" x14ac:dyDescent="0.25">
      <c r="A157" s="111"/>
      <c r="B157" s="77" t="s">
        <v>348</v>
      </c>
      <c r="C157" t="s">
        <v>458</v>
      </c>
      <c r="D157" s="77"/>
      <c r="E157" s="108">
        <v>44805</v>
      </c>
      <c r="F157" s="106">
        <v>75000</v>
      </c>
    </row>
    <row r="158" spans="1:6" ht="15.75" x14ac:dyDescent="0.25">
      <c r="A158" s="111"/>
      <c r="B158" s="77" t="s">
        <v>348</v>
      </c>
      <c r="C158" t="s">
        <v>459</v>
      </c>
      <c r="D158" s="77"/>
      <c r="E158" s="108">
        <v>44805</v>
      </c>
      <c r="F158" s="106">
        <v>75000</v>
      </c>
    </row>
    <row r="159" spans="1:6" ht="15.75" x14ac:dyDescent="0.25">
      <c r="A159" s="111"/>
      <c r="B159" s="77" t="s">
        <v>348</v>
      </c>
      <c r="C159" t="s">
        <v>460</v>
      </c>
      <c r="D159" s="77"/>
      <c r="E159" s="108">
        <v>44805</v>
      </c>
      <c r="F159" s="106">
        <v>23387</v>
      </c>
    </row>
    <row r="160" spans="1:6" ht="15.75" x14ac:dyDescent="0.25">
      <c r="A160" s="111"/>
      <c r="B160" s="77" t="s">
        <v>348</v>
      </c>
      <c r="C160" t="s">
        <v>461</v>
      </c>
      <c r="D160" s="77"/>
      <c r="E160" s="108">
        <v>44835</v>
      </c>
      <c r="F160" s="106">
        <v>75000</v>
      </c>
    </row>
    <row r="161" spans="1:6" ht="15.75" x14ac:dyDescent="0.25">
      <c r="A161" s="111"/>
      <c r="B161" s="77" t="s">
        <v>348</v>
      </c>
      <c r="C161" t="s">
        <v>462</v>
      </c>
      <c r="D161" s="77"/>
      <c r="E161" s="108">
        <v>44835</v>
      </c>
      <c r="F161" s="106">
        <v>75000</v>
      </c>
    </row>
    <row r="162" spans="1:6" ht="15.75" x14ac:dyDescent="0.25">
      <c r="A162" s="111"/>
      <c r="B162" s="77" t="s">
        <v>348</v>
      </c>
      <c r="C162" t="s">
        <v>463</v>
      </c>
      <c r="D162" s="77"/>
      <c r="E162" s="108">
        <v>44835</v>
      </c>
      <c r="F162" s="106">
        <v>23900</v>
      </c>
    </row>
    <row r="163" spans="1:6" ht="15.75" x14ac:dyDescent="0.25">
      <c r="A163" s="111"/>
      <c r="B163" s="77" t="s">
        <v>348</v>
      </c>
      <c r="C163" t="s">
        <v>464</v>
      </c>
      <c r="D163" s="77"/>
      <c r="E163" s="108">
        <v>44835</v>
      </c>
      <c r="F163" s="106">
        <v>38000</v>
      </c>
    </row>
    <row r="164" spans="1:6" ht="15.75" x14ac:dyDescent="0.25">
      <c r="A164" s="111"/>
      <c r="B164" s="77" t="s">
        <v>348</v>
      </c>
      <c r="C164" t="s">
        <v>465</v>
      </c>
      <c r="D164" s="77"/>
      <c r="E164" s="108">
        <v>44835</v>
      </c>
      <c r="F164" s="106">
        <v>25000</v>
      </c>
    </row>
    <row r="165" spans="1:6" ht="15.75" x14ac:dyDescent="0.25">
      <c r="A165" s="111"/>
      <c r="B165" s="77" t="s">
        <v>348</v>
      </c>
      <c r="C165" t="s">
        <v>466</v>
      </c>
      <c r="D165" s="77"/>
      <c r="E165" s="108">
        <v>44835</v>
      </c>
      <c r="F165" s="106">
        <v>36900</v>
      </c>
    </row>
    <row r="166" spans="1:6" ht="15.75" x14ac:dyDescent="0.25">
      <c r="A166" s="111"/>
      <c r="B166" s="77" t="s">
        <v>348</v>
      </c>
      <c r="C166" t="s">
        <v>467</v>
      </c>
      <c r="D166" s="77"/>
      <c r="E166" s="108">
        <v>44835</v>
      </c>
      <c r="F166" s="106">
        <v>31500</v>
      </c>
    </row>
    <row r="167" spans="1:6" ht="15.75" x14ac:dyDescent="0.25">
      <c r="A167" s="111"/>
      <c r="B167" s="77" t="s">
        <v>348</v>
      </c>
      <c r="C167" t="s">
        <v>468</v>
      </c>
      <c r="D167" s="77"/>
      <c r="E167" s="108">
        <v>44835</v>
      </c>
      <c r="F167" s="106">
        <v>70500</v>
      </c>
    </row>
    <row r="168" spans="1:6" ht="15.75" x14ac:dyDescent="0.25">
      <c r="A168" s="111"/>
      <c r="B168" s="77" t="s">
        <v>348</v>
      </c>
      <c r="C168" t="s">
        <v>469</v>
      </c>
      <c r="D168" s="77"/>
      <c r="E168" s="108">
        <v>44835</v>
      </c>
      <c r="F168" s="106">
        <v>43400</v>
      </c>
    </row>
    <row r="169" spans="1:6" ht="15.75" x14ac:dyDescent="0.25">
      <c r="A169" s="111"/>
      <c r="B169" s="77" t="s">
        <v>348</v>
      </c>
      <c r="C169" t="s">
        <v>470</v>
      </c>
      <c r="D169" s="77"/>
      <c r="E169" s="108">
        <v>44835</v>
      </c>
      <c r="F169" s="106">
        <v>23900</v>
      </c>
    </row>
    <row r="170" spans="1:6" ht="15.75" x14ac:dyDescent="0.25">
      <c r="A170" s="111"/>
      <c r="B170" s="77" t="s">
        <v>348</v>
      </c>
      <c r="C170" t="s">
        <v>471</v>
      </c>
      <c r="D170" s="77"/>
      <c r="E170" s="108">
        <v>44835</v>
      </c>
      <c r="F170" s="106">
        <v>45500</v>
      </c>
    </row>
    <row r="171" spans="1:6" ht="15.75" x14ac:dyDescent="0.25">
      <c r="A171" s="111"/>
      <c r="B171" s="77" t="s">
        <v>348</v>
      </c>
      <c r="C171" t="s">
        <v>472</v>
      </c>
      <c r="D171" s="77"/>
      <c r="E171" s="108">
        <v>44835</v>
      </c>
      <c r="F171" s="106">
        <v>35750</v>
      </c>
    </row>
    <row r="172" spans="1:6" ht="15.75" x14ac:dyDescent="0.25">
      <c r="A172" s="111"/>
      <c r="B172" s="77" t="s">
        <v>348</v>
      </c>
      <c r="C172" t="s">
        <v>473</v>
      </c>
      <c r="D172" s="77"/>
      <c r="E172" s="108">
        <v>44835</v>
      </c>
      <c r="F172" s="106">
        <v>23900</v>
      </c>
    </row>
    <row r="173" spans="1:6" ht="15.75" x14ac:dyDescent="0.25">
      <c r="A173" s="111"/>
      <c r="B173" s="77" t="s">
        <v>348</v>
      </c>
      <c r="C173" t="s">
        <v>474</v>
      </c>
      <c r="D173" s="77"/>
      <c r="E173" s="108">
        <v>44835</v>
      </c>
      <c r="F173" s="106">
        <v>21700</v>
      </c>
    </row>
    <row r="174" spans="1:6" ht="15.75" x14ac:dyDescent="0.25">
      <c r="A174" s="111"/>
      <c r="B174" s="77" t="s">
        <v>348</v>
      </c>
      <c r="C174" t="s">
        <v>475</v>
      </c>
      <c r="D174" s="77"/>
      <c r="E174" s="108">
        <v>44835</v>
      </c>
      <c r="F174" s="106">
        <v>72500</v>
      </c>
    </row>
    <row r="175" spans="1:6" ht="15.75" x14ac:dyDescent="0.25">
      <c r="A175" s="111"/>
      <c r="B175" s="77" t="s">
        <v>348</v>
      </c>
      <c r="C175" t="s">
        <v>476</v>
      </c>
      <c r="D175" s="77"/>
      <c r="E175" s="108">
        <v>44835</v>
      </c>
      <c r="F175" s="106">
        <v>47500</v>
      </c>
    </row>
    <row r="176" spans="1:6" ht="15.75" x14ac:dyDescent="0.25">
      <c r="A176" s="111"/>
      <c r="B176" s="77" t="s">
        <v>348</v>
      </c>
      <c r="C176" t="s">
        <v>477</v>
      </c>
      <c r="D176" s="77"/>
      <c r="E176" s="108">
        <v>44866</v>
      </c>
      <c r="F176" s="106">
        <v>75000</v>
      </c>
    </row>
    <row r="177" spans="1:6" ht="15.75" x14ac:dyDescent="0.25">
      <c r="A177" s="111"/>
      <c r="B177" s="77" t="s">
        <v>348</v>
      </c>
      <c r="C177" t="s">
        <v>478</v>
      </c>
      <c r="D177" s="77"/>
      <c r="E177" s="108">
        <v>44866</v>
      </c>
      <c r="F177" s="106">
        <v>75000</v>
      </c>
    </row>
    <row r="178" spans="1:6" ht="15.75" x14ac:dyDescent="0.25">
      <c r="A178" s="111"/>
      <c r="B178" s="77" t="s">
        <v>348</v>
      </c>
      <c r="C178" t="s">
        <v>479</v>
      </c>
      <c r="D178" s="77"/>
      <c r="E178" s="108">
        <v>44866</v>
      </c>
      <c r="F178" s="106">
        <v>47500</v>
      </c>
    </row>
    <row r="179" spans="1:6" ht="15.75" x14ac:dyDescent="0.25">
      <c r="A179" s="111"/>
      <c r="B179" s="77" t="s">
        <v>348</v>
      </c>
      <c r="C179" t="s">
        <v>480</v>
      </c>
      <c r="D179" s="77"/>
      <c r="E179" s="108">
        <v>44866</v>
      </c>
      <c r="F179" s="106">
        <v>23900</v>
      </c>
    </row>
    <row r="180" spans="1:6" ht="15.75" x14ac:dyDescent="0.25">
      <c r="A180" s="111"/>
      <c r="B180" s="77" t="s">
        <v>348</v>
      </c>
      <c r="C180" t="s">
        <v>481</v>
      </c>
      <c r="D180" s="77"/>
      <c r="E180" s="108">
        <v>44866</v>
      </c>
      <c r="F180" s="106">
        <v>38000</v>
      </c>
    </row>
    <row r="181" spans="1:6" ht="15.75" x14ac:dyDescent="0.25">
      <c r="A181" s="111"/>
      <c r="B181" s="77" t="s">
        <v>348</v>
      </c>
      <c r="C181" t="s">
        <v>482</v>
      </c>
      <c r="D181" s="77"/>
      <c r="E181" s="108">
        <v>44866</v>
      </c>
      <c r="F181" s="106">
        <v>25000</v>
      </c>
    </row>
    <row r="182" spans="1:6" ht="15.75" x14ac:dyDescent="0.25">
      <c r="A182" s="111"/>
      <c r="B182" s="77" t="s">
        <v>348</v>
      </c>
      <c r="C182" t="s">
        <v>483</v>
      </c>
      <c r="D182" s="77"/>
      <c r="E182" s="108">
        <v>44866</v>
      </c>
      <c r="F182" s="106">
        <v>36900</v>
      </c>
    </row>
    <row r="183" spans="1:6" ht="15.75" x14ac:dyDescent="0.25">
      <c r="A183" s="111"/>
      <c r="B183" s="77" t="s">
        <v>348</v>
      </c>
      <c r="C183" t="s">
        <v>484</v>
      </c>
      <c r="D183" s="77"/>
      <c r="E183" s="108">
        <v>44866</v>
      </c>
      <c r="F183" s="106">
        <v>31500</v>
      </c>
    </row>
    <row r="184" spans="1:6" ht="15.75" x14ac:dyDescent="0.25">
      <c r="A184" s="111"/>
      <c r="B184" s="77" t="s">
        <v>348</v>
      </c>
      <c r="C184" t="s">
        <v>485</v>
      </c>
      <c r="D184" s="77"/>
      <c r="E184" s="108">
        <v>44866</v>
      </c>
      <c r="F184" s="106">
        <v>70500</v>
      </c>
    </row>
    <row r="185" spans="1:6" ht="15.75" x14ac:dyDescent="0.25">
      <c r="A185" s="111"/>
      <c r="B185" s="77" t="s">
        <v>348</v>
      </c>
      <c r="C185" t="s">
        <v>486</v>
      </c>
      <c r="D185" s="77"/>
      <c r="E185" s="108">
        <v>44866</v>
      </c>
      <c r="F185" s="106">
        <v>43400</v>
      </c>
    </row>
    <row r="186" spans="1:6" ht="15.75" x14ac:dyDescent="0.25">
      <c r="A186" s="111"/>
      <c r="B186" s="77" t="s">
        <v>348</v>
      </c>
      <c r="C186" t="s">
        <v>487</v>
      </c>
      <c r="D186" s="77"/>
      <c r="E186" s="108">
        <v>44866</v>
      </c>
      <c r="F186" s="106">
        <v>23900</v>
      </c>
    </row>
    <row r="187" spans="1:6" ht="15.75" x14ac:dyDescent="0.25">
      <c r="A187" s="111"/>
      <c r="B187" s="77" t="s">
        <v>348</v>
      </c>
      <c r="C187" t="s">
        <v>488</v>
      </c>
      <c r="D187" s="77"/>
      <c r="E187" s="108">
        <v>44866</v>
      </c>
      <c r="F187" s="106">
        <v>45500</v>
      </c>
    </row>
    <row r="188" spans="1:6" ht="15.75" x14ac:dyDescent="0.25">
      <c r="A188" s="111"/>
      <c r="B188" s="77" t="s">
        <v>348</v>
      </c>
      <c r="C188" t="s">
        <v>489</v>
      </c>
      <c r="D188" s="77"/>
      <c r="E188" s="108">
        <v>44866</v>
      </c>
      <c r="F188" s="106">
        <v>35750</v>
      </c>
    </row>
    <row r="189" spans="1:6" ht="15.75" x14ac:dyDescent="0.25">
      <c r="A189" s="111"/>
      <c r="B189" s="77" t="s">
        <v>348</v>
      </c>
      <c r="C189" t="s">
        <v>490</v>
      </c>
      <c r="D189" s="77"/>
      <c r="E189" s="108">
        <v>44866</v>
      </c>
      <c r="F189" s="106">
        <v>23900</v>
      </c>
    </row>
    <row r="190" spans="1:6" ht="15.75" x14ac:dyDescent="0.25">
      <c r="A190" s="111"/>
      <c r="B190" s="77" t="s">
        <v>348</v>
      </c>
      <c r="C190" t="s">
        <v>491</v>
      </c>
      <c r="D190" s="77"/>
      <c r="E190" s="108">
        <v>44866</v>
      </c>
      <c r="F190" s="106">
        <v>21700</v>
      </c>
    </row>
    <row r="191" spans="1:6" ht="15.75" x14ac:dyDescent="0.25">
      <c r="A191" s="111"/>
      <c r="B191" s="77" t="s">
        <v>348</v>
      </c>
      <c r="C191" t="s">
        <v>492</v>
      </c>
      <c r="D191" s="77"/>
      <c r="E191" s="108">
        <v>44866</v>
      </c>
      <c r="F191" s="106">
        <v>72500</v>
      </c>
    </row>
    <row r="192" spans="1:6" ht="15.75" x14ac:dyDescent="0.25">
      <c r="A192" s="111"/>
      <c r="B192" s="77" t="s">
        <v>348</v>
      </c>
      <c r="C192" t="s">
        <v>493</v>
      </c>
      <c r="D192" s="77"/>
      <c r="E192" s="108">
        <v>44896</v>
      </c>
      <c r="F192" s="106">
        <v>75000</v>
      </c>
    </row>
    <row r="193" spans="1:6" ht="15.75" x14ac:dyDescent="0.25">
      <c r="A193" s="111"/>
      <c r="B193" s="77" t="s">
        <v>348</v>
      </c>
      <c r="C193" t="s">
        <v>494</v>
      </c>
      <c r="D193" s="77"/>
      <c r="E193" s="108">
        <v>44896</v>
      </c>
      <c r="F193" s="106">
        <v>53700</v>
      </c>
    </row>
    <row r="194" spans="1:6" ht="15.75" x14ac:dyDescent="0.25">
      <c r="A194" s="111"/>
      <c r="B194" s="77" t="s">
        <v>348</v>
      </c>
      <c r="C194" t="s">
        <v>495</v>
      </c>
      <c r="D194" s="77"/>
      <c r="E194" s="108">
        <v>44896</v>
      </c>
      <c r="F194" s="106">
        <v>75000</v>
      </c>
    </row>
    <row r="195" spans="1:6" ht="15.75" x14ac:dyDescent="0.25">
      <c r="A195" s="111"/>
      <c r="B195" s="77" t="s">
        <v>348</v>
      </c>
      <c r="C195" t="s">
        <v>496</v>
      </c>
      <c r="D195" s="77"/>
      <c r="E195" s="108">
        <v>44896</v>
      </c>
      <c r="F195" s="106">
        <v>23900</v>
      </c>
    </row>
    <row r="196" spans="1:6" ht="15.75" x14ac:dyDescent="0.25">
      <c r="A196" s="111"/>
      <c r="B196" s="77" t="s">
        <v>348</v>
      </c>
      <c r="C196" t="s">
        <v>497</v>
      </c>
      <c r="D196" s="77"/>
      <c r="E196" s="108">
        <v>44896</v>
      </c>
      <c r="F196" s="106">
        <v>38000</v>
      </c>
    </row>
    <row r="197" spans="1:6" ht="15.75" x14ac:dyDescent="0.25">
      <c r="A197" s="111"/>
      <c r="B197" s="77" t="s">
        <v>348</v>
      </c>
      <c r="C197" t="s">
        <v>498</v>
      </c>
      <c r="D197" s="77"/>
      <c r="E197" s="108">
        <v>44896</v>
      </c>
      <c r="F197" s="106">
        <v>25000</v>
      </c>
    </row>
    <row r="198" spans="1:6" ht="15.75" x14ac:dyDescent="0.25">
      <c r="A198" s="111"/>
      <c r="B198" s="77" t="s">
        <v>348</v>
      </c>
      <c r="C198" t="s">
        <v>499</v>
      </c>
      <c r="D198" s="77"/>
      <c r="E198" s="108">
        <v>44896</v>
      </c>
      <c r="F198" s="106">
        <v>31500</v>
      </c>
    </row>
    <row r="199" spans="1:6" ht="15.75" x14ac:dyDescent="0.25">
      <c r="A199" s="111"/>
      <c r="B199" s="77" t="s">
        <v>348</v>
      </c>
      <c r="C199" t="s">
        <v>500</v>
      </c>
      <c r="D199" s="77"/>
      <c r="E199" s="108">
        <v>44896</v>
      </c>
      <c r="F199" s="106">
        <v>36900</v>
      </c>
    </row>
    <row r="200" spans="1:6" ht="15.75" x14ac:dyDescent="0.25">
      <c r="A200" s="111"/>
      <c r="B200" s="77" t="s">
        <v>348</v>
      </c>
      <c r="C200" t="s">
        <v>501</v>
      </c>
      <c r="D200" s="77"/>
      <c r="E200" s="108">
        <v>44896</v>
      </c>
      <c r="F200" s="106">
        <v>23900</v>
      </c>
    </row>
    <row r="201" spans="1:6" ht="15.75" x14ac:dyDescent="0.25">
      <c r="A201" s="111"/>
      <c r="B201" s="77" t="s">
        <v>348</v>
      </c>
      <c r="C201" t="s">
        <v>502</v>
      </c>
      <c r="D201" s="77"/>
      <c r="E201" s="108">
        <v>44896</v>
      </c>
      <c r="F201" s="106">
        <v>43400</v>
      </c>
    </row>
    <row r="202" spans="1:6" ht="15.75" x14ac:dyDescent="0.25">
      <c r="A202" s="111"/>
      <c r="B202" s="77" t="s">
        <v>348</v>
      </c>
      <c r="C202" t="s">
        <v>503</v>
      </c>
      <c r="D202" s="77"/>
      <c r="E202" s="108">
        <v>44896</v>
      </c>
      <c r="F202" s="106">
        <v>45500</v>
      </c>
    </row>
    <row r="203" spans="1:6" ht="15.75" x14ac:dyDescent="0.25">
      <c r="A203" s="111"/>
      <c r="B203" s="77" t="s">
        <v>348</v>
      </c>
      <c r="C203" t="s">
        <v>504</v>
      </c>
      <c r="D203" s="77"/>
      <c r="E203" s="108">
        <v>44896</v>
      </c>
      <c r="F203" s="106">
        <v>35750</v>
      </c>
    </row>
    <row r="204" spans="1:6" ht="15.75" x14ac:dyDescent="0.25">
      <c r="A204" s="111"/>
      <c r="B204" s="77" t="s">
        <v>348</v>
      </c>
      <c r="C204" t="s">
        <v>505</v>
      </c>
      <c r="D204" s="77"/>
      <c r="E204" s="108">
        <v>44896</v>
      </c>
      <c r="F204" s="106">
        <v>23900</v>
      </c>
    </row>
    <row r="205" spans="1:6" ht="15.75" x14ac:dyDescent="0.25">
      <c r="A205" s="111"/>
      <c r="B205" s="77" t="s">
        <v>348</v>
      </c>
      <c r="C205" t="s">
        <v>506</v>
      </c>
      <c r="D205" s="77"/>
      <c r="E205" s="108">
        <v>44896</v>
      </c>
      <c r="F205" s="106">
        <v>21700</v>
      </c>
    </row>
    <row r="206" spans="1:6" ht="15.75" x14ac:dyDescent="0.25">
      <c r="A206" s="111"/>
      <c r="B206" s="77" t="s">
        <v>348</v>
      </c>
      <c r="C206" t="s">
        <v>507</v>
      </c>
      <c r="D206" s="77"/>
      <c r="E206" s="108">
        <v>44896</v>
      </c>
      <c r="F206" s="106">
        <v>72500</v>
      </c>
    </row>
    <row r="207" spans="1:6" ht="15.75" x14ac:dyDescent="0.25">
      <c r="A207" s="111"/>
      <c r="B207" s="77" t="s">
        <v>348</v>
      </c>
      <c r="C207" t="s">
        <v>508</v>
      </c>
      <c r="D207" s="77"/>
      <c r="E207" s="108">
        <v>44896</v>
      </c>
      <c r="F207" s="106">
        <v>23500</v>
      </c>
    </row>
    <row r="208" spans="1:6" ht="15.75" x14ac:dyDescent="0.25">
      <c r="A208" s="111"/>
      <c r="B208" s="77" t="s">
        <v>348</v>
      </c>
      <c r="C208" t="s">
        <v>509</v>
      </c>
      <c r="D208" s="77"/>
      <c r="E208" s="108">
        <v>44927</v>
      </c>
      <c r="F208" s="106">
        <v>75000</v>
      </c>
    </row>
    <row r="209" spans="1:6" ht="15.75" x14ac:dyDescent="0.25">
      <c r="A209" s="111"/>
      <c r="B209" s="77" t="s">
        <v>348</v>
      </c>
      <c r="C209" t="s">
        <v>510</v>
      </c>
      <c r="D209" s="77"/>
      <c r="E209" s="108">
        <v>44927</v>
      </c>
      <c r="F209" s="106">
        <v>75000</v>
      </c>
    </row>
    <row r="210" spans="1:6" ht="15.75" x14ac:dyDescent="0.25">
      <c r="A210" s="111"/>
      <c r="B210" s="77" t="s">
        <v>348</v>
      </c>
      <c r="C210" t="s">
        <v>511</v>
      </c>
      <c r="D210" s="77"/>
      <c r="E210" s="108">
        <v>44927</v>
      </c>
      <c r="F210" s="106">
        <v>53700</v>
      </c>
    </row>
    <row r="211" spans="1:6" ht="15.75" x14ac:dyDescent="0.25">
      <c r="A211" s="111"/>
      <c r="B211" s="77" t="s">
        <v>348</v>
      </c>
      <c r="C211" t="s">
        <v>512</v>
      </c>
      <c r="D211" s="77"/>
      <c r="E211" s="108">
        <v>44927</v>
      </c>
      <c r="F211" s="106">
        <v>23900</v>
      </c>
    </row>
    <row r="212" spans="1:6" ht="15.75" x14ac:dyDescent="0.25">
      <c r="A212" s="111"/>
      <c r="B212" s="77" t="s">
        <v>348</v>
      </c>
      <c r="C212" t="s">
        <v>513</v>
      </c>
      <c r="D212" s="77"/>
      <c r="E212" s="108">
        <v>44927</v>
      </c>
      <c r="F212" s="106">
        <v>25000</v>
      </c>
    </row>
    <row r="213" spans="1:6" ht="15.75" x14ac:dyDescent="0.25">
      <c r="A213" s="111"/>
      <c r="B213" s="77" t="s">
        <v>348</v>
      </c>
      <c r="C213" t="s">
        <v>514</v>
      </c>
      <c r="D213" s="77"/>
      <c r="E213" s="108">
        <v>44927</v>
      </c>
      <c r="F213" s="106">
        <v>36900</v>
      </c>
    </row>
    <row r="214" spans="1:6" ht="15.75" x14ac:dyDescent="0.25">
      <c r="A214" s="111"/>
      <c r="B214" s="77" t="s">
        <v>348</v>
      </c>
      <c r="C214" t="s">
        <v>515</v>
      </c>
      <c r="D214" s="77"/>
      <c r="E214" s="108">
        <v>44927</v>
      </c>
      <c r="F214" s="106">
        <v>31500</v>
      </c>
    </row>
    <row r="215" spans="1:6" ht="15.75" x14ac:dyDescent="0.25">
      <c r="A215" s="111"/>
      <c r="B215" s="77" t="s">
        <v>348</v>
      </c>
      <c r="C215" t="s">
        <v>516</v>
      </c>
      <c r="D215" s="77"/>
      <c r="E215" s="108">
        <v>44927</v>
      </c>
      <c r="F215" s="106">
        <v>43400</v>
      </c>
    </row>
    <row r="216" spans="1:6" ht="15.75" x14ac:dyDescent="0.25">
      <c r="A216" s="111"/>
      <c r="B216" s="77" t="s">
        <v>348</v>
      </c>
      <c r="C216" t="s">
        <v>517</v>
      </c>
      <c r="D216" s="77"/>
      <c r="E216" s="108">
        <v>44927</v>
      </c>
      <c r="F216" s="106">
        <v>23900</v>
      </c>
    </row>
    <row r="217" spans="1:6" ht="15.75" x14ac:dyDescent="0.25">
      <c r="A217" s="111"/>
      <c r="B217" s="77" t="s">
        <v>348</v>
      </c>
      <c r="C217" t="s">
        <v>518</v>
      </c>
      <c r="D217" s="77"/>
      <c r="E217" s="108">
        <v>44927</v>
      </c>
      <c r="F217" s="106">
        <v>45500</v>
      </c>
    </row>
    <row r="218" spans="1:6" ht="15.75" x14ac:dyDescent="0.25">
      <c r="A218" s="111"/>
      <c r="B218" s="77" t="s">
        <v>348</v>
      </c>
      <c r="C218" t="s">
        <v>519</v>
      </c>
      <c r="D218" s="77"/>
      <c r="E218" s="108">
        <v>44927</v>
      </c>
      <c r="F218" s="106">
        <v>35750</v>
      </c>
    </row>
    <row r="219" spans="1:6" ht="15.75" x14ac:dyDescent="0.25">
      <c r="A219" s="111"/>
      <c r="B219" s="77" t="s">
        <v>348</v>
      </c>
      <c r="C219" t="s">
        <v>520</v>
      </c>
      <c r="D219" s="77"/>
      <c r="E219" s="108">
        <v>44927</v>
      </c>
      <c r="F219" s="106">
        <v>23900</v>
      </c>
    </row>
    <row r="220" spans="1:6" ht="15.75" x14ac:dyDescent="0.25">
      <c r="A220" s="111"/>
      <c r="B220" s="77" t="s">
        <v>348</v>
      </c>
      <c r="C220" t="s">
        <v>521</v>
      </c>
      <c r="D220" s="77"/>
      <c r="E220" s="108">
        <v>44927</v>
      </c>
      <c r="F220" s="106">
        <v>21700</v>
      </c>
    </row>
    <row r="221" spans="1:6" ht="15.75" x14ac:dyDescent="0.25">
      <c r="A221" s="111"/>
      <c r="B221" s="77" t="s">
        <v>348</v>
      </c>
      <c r="C221" t="s">
        <v>522</v>
      </c>
      <c r="D221" s="77"/>
      <c r="E221" s="108">
        <v>44927</v>
      </c>
      <c r="F221" s="106">
        <v>72500</v>
      </c>
    </row>
    <row r="222" spans="1:6" ht="15.75" x14ac:dyDescent="0.25">
      <c r="A222" s="111"/>
      <c r="B222" s="77" t="s">
        <v>348</v>
      </c>
      <c r="C222" t="s">
        <v>523</v>
      </c>
      <c r="D222" s="77"/>
      <c r="E222" s="108">
        <v>44927</v>
      </c>
      <c r="F222" s="106">
        <v>38000</v>
      </c>
    </row>
    <row r="223" spans="1:6" ht="15.75" x14ac:dyDescent="0.25">
      <c r="A223" s="111"/>
      <c r="B223" s="77" t="s">
        <v>348</v>
      </c>
      <c r="C223" t="s">
        <v>524</v>
      </c>
      <c r="D223" s="77"/>
      <c r="E223" s="108">
        <v>44947</v>
      </c>
      <c r="F223" s="106">
        <v>53700</v>
      </c>
    </row>
    <row r="224" spans="1:6" ht="15.75" x14ac:dyDescent="0.25">
      <c r="A224" s="111"/>
      <c r="B224" s="77" t="s">
        <v>348</v>
      </c>
      <c r="C224" t="s">
        <v>525</v>
      </c>
      <c r="D224" s="77"/>
      <c r="E224" s="108">
        <v>44958</v>
      </c>
      <c r="F224" s="106">
        <v>75000</v>
      </c>
    </row>
    <row r="225" spans="1:6" ht="15.75" x14ac:dyDescent="0.25">
      <c r="A225" s="111"/>
      <c r="B225" s="77" t="s">
        <v>348</v>
      </c>
      <c r="C225" t="s">
        <v>526</v>
      </c>
      <c r="D225" s="77"/>
      <c r="E225" s="108">
        <v>44958</v>
      </c>
      <c r="F225" s="106">
        <v>75000</v>
      </c>
    </row>
    <row r="226" spans="1:6" ht="15.75" x14ac:dyDescent="0.25">
      <c r="A226" s="111"/>
      <c r="B226" s="77" t="s">
        <v>348</v>
      </c>
      <c r="C226" t="s">
        <v>527</v>
      </c>
      <c r="D226" s="77"/>
      <c r="E226" s="108">
        <v>44958</v>
      </c>
      <c r="F226" s="106">
        <v>23900</v>
      </c>
    </row>
    <row r="227" spans="1:6" ht="15.75" x14ac:dyDescent="0.25">
      <c r="A227" s="111"/>
      <c r="B227" s="77" t="s">
        <v>348</v>
      </c>
      <c r="C227" t="s">
        <v>528</v>
      </c>
      <c r="D227" s="77"/>
      <c r="E227" s="108">
        <v>44958</v>
      </c>
      <c r="F227" s="106">
        <v>25000</v>
      </c>
    </row>
    <row r="228" spans="1:6" ht="15.75" x14ac:dyDescent="0.25">
      <c r="A228" s="111"/>
      <c r="B228" s="77" t="s">
        <v>348</v>
      </c>
      <c r="C228" t="s">
        <v>529</v>
      </c>
      <c r="D228" s="77"/>
      <c r="E228" s="108">
        <v>44958</v>
      </c>
      <c r="F228" s="106">
        <v>36900</v>
      </c>
    </row>
    <row r="229" spans="1:6" ht="15.75" x14ac:dyDescent="0.25">
      <c r="A229" s="111"/>
      <c r="B229" s="77" t="s">
        <v>348</v>
      </c>
      <c r="C229" t="s">
        <v>530</v>
      </c>
      <c r="D229" s="77"/>
      <c r="E229" s="108">
        <v>44958</v>
      </c>
      <c r="F229" s="106">
        <v>31500</v>
      </c>
    </row>
    <row r="230" spans="1:6" ht="15.75" x14ac:dyDescent="0.25">
      <c r="A230" s="111"/>
      <c r="B230" s="77" t="s">
        <v>348</v>
      </c>
      <c r="C230" t="s">
        <v>531</v>
      </c>
      <c r="D230" s="77"/>
      <c r="E230" s="108">
        <v>44958</v>
      </c>
      <c r="F230" s="106">
        <v>43400</v>
      </c>
    </row>
    <row r="231" spans="1:6" ht="15.75" x14ac:dyDescent="0.25">
      <c r="A231" s="111"/>
      <c r="B231" s="77" t="s">
        <v>348</v>
      </c>
      <c r="C231" t="s">
        <v>532</v>
      </c>
      <c r="D231" s="77"/>
      <c r="E231" s="108">
        <v>44958</v>
      </c>
      <c r="F231" s="106">
        <v>23900</v>
      </c>
    </row>
    <row r="232" spans="1:6" ht="15.75" x14ac:dyDescent="0.25">
      <c r="A232" s="111"/>
      <c r="B232" s="77" t="s">
        <v>348</v>
      </c>
      <c r="C232" t="s">
        <v>533</v>
      </c>
      <c r="D232" s="77"/>
      <c r="E232" s="108">
        <v>44958</v>
      </c>
      <c r="F232" s="106">
        <v>45500</v>
      </c>
    </row>
    <row r="233" spans="1:6" ht="15.75" x14ac:dyDescent="0.25">
      <c r="A233" s="111"/>
      <c r="B233" s="77" t="s">
        <v>348</v>
      </c>
      <c r="C233" t="s">
        <v>534</v>
      </c>
      <c r="D233" s="77"/>
      <c r="E233" s="108">
        <v>44958</v>
      </c>
      <c r="F233" s="106">
        <v>35750</v>
      </c>
    </row>
    <row r="234" spans="1:6" ht="15.75" x14ac:dyDescent="0.25">
      <c r="A234" s="111"/>
      <c r="B234" s="77" t="s">
        <v>348</v>
      </c>
      <c r="C234" t="s">
        <v>535</v>
      </c>
      <c r="D234" s="77"/>
      <c r="E234" s="108">
        <v>44958</v>
      </c>
      <c r="F234" s="106">
        <v>23900</v>
      </c>
    </row>
    <row r="235" spans="1:6" ht="15.75" x14ac:dyDescent="0.25">
      <c r="A235" s="111"/>
      <c r="B235" s="77" t="s">
        <v>348</v>
      </c>
      <c r="C235" t="s">
        <v>536</v>
      </c>
      <c r="D235" s="77"/>
      <c r="E235" s="108">
        <v>44958</v>
      </c>
      <c r="F235" s="106">
        <v>21700</v>
      </c>
    </row>
    <row r="236" spans="1:6" ht="15.75" x14ac:dyDescent="0.25">
      <c r="A236" s="111"/>
      <c r="B236" s="77" t="s">
        <v>348</v>
      </c>
      <c r="C236" t="s">
        <v>537</v>
      </c>
      <c r="D236" s="77"/>
      <c r="E236" s="108">
        <v>44958</v>
      </c>
      <c r="F236" s="106">
        <v>72500</v>
      </c>
    </row>
    <row r="237" spans="1:6" ht="15.75" x14ac:dyDescent="0.25">
      <c r="A237" s="111"/>
      <c r="B237" s="77" t="s">
        <v>348</v>
      </c>
      <c r="C237" t="s">
        <v>538</v>
      </c>
      <c r="D237" s="77"/>
      <c r="E237" s="108">
        <v>44958</v>
      </c>
      <c r="F237" s="106">
        <v>14194</v>
      </c>
    </row>
    <row r="238" spans="1:6" ht="15.75" x14ac:dyDescent="0.25">
      <c r="A238" s="111"/>
      <c r="B238" s="77" t="s">
        <v>348</v>
      </c>
      <c r="C238" t="s">
        <v>539</v>
      </c>
      <c r="D238" s="77"/>
      <c r="E238" s="108">
        <v>44958</v>
      </c>
      <c r="F238" s="106">
        <v>4839</v>
      </c>
    </row>
    <row r="239" spans="1:6" ht="15.75" x14ac:dyDescent="0.25">
      <c r="A239" s="111"/>
      <c r="B239" s="77" t="s">
        <v>348</v>
      </c>
      <c r="C239" t="s">
        <v>540</v>
      </c>
      <c r="D239" s="77"/>
      <c r="E239" s="108">
        <v>44963</v>
      </c>
      <c r="F239" s="106">
        <v>967</v>
      </c>
    </row>
    <row r="240" spans="1:6" ht="15.75" x14ac:dyDescent="0.25">
      <c r="A240" s="111"/>
      <c r="B240" s="77" t="s">
        <v>348</v>
      </c>
      <c r="C240" t="s">
        <v>541</v>
      </c>
      <c r="D240" s="77"/>
      <c r="E240" s="108">
        <v>44986</v>
      </c>
      <c r="F240" s="106">
        <v>75000</v>
      </c>
    </row>
    <row r="241" spans="1:6" ht="15.75" x14ac:dyDescent="0.25">
      <c r="A241" s="111"/>
      <c r="B241" s="77" t="s">
        <v>348</v>
      </c>
      <c r="C241" t="s">
        <v>542</v>
      </c>
      <c r="D241" s="77"/>
      <c r="E241" s="108">
        <v>44986</v>
      </c>
      <c r="F241" s="106">
        <v>75000</v>
      </c>
    </row>
    <row r="242" spans="1:6" ht="15.75" x14ac:dyDescent="0.25">
      <c r="A242" s="111"/>
      <c r="B242" s="77" t="s">
        <v>348</v>
      </c>
      <c r="C242" t="s">
        <v>543</v>
      </c>
      <c r="D242" s="77"/>
      <c r="E242" s="108">
        <v>44986</v>
      </c>
      <c r="F242" s="106">
        <v>53700</v>
      </c>
    </row>
    <row r="243" spans="1:6" ht="15.75" x14ac:dyDescent="0.25">
      <c r="A243" s="111"/>
      <c r="B243" s="77" t="s">
        <v>348</v>
      </c>
      <c r="C243" t="s">
        <v>544</v>
      </c>
      <c r="D243" s="77"/>
      <c r="E243" s="108">
        <v>44986</v>
      </c>
      <c r="F243" s="106">
        <v>23900</v>
      </c>
    </row>
    <row r="244" spans="1:6" ht="15.75" x14ac:dyDescent="0.25">
      <c r="A244" s="111"/>
      <c r="B244" s="77" t="s">
        <v>348</v>
      </c>
      <c r="C244" t="s">
        <v>545</v>
      </c>
      <c r="D244" s="77"/>
      <c r="E244" s="108">
        <v>44986</v>
      </c>
      <c r="F244" s="106">
        <v>25000</v>
      </c>
    </row>
    <row r="245" spans="1:6" ht="15.75" x14ac:dyDescent="0.25">
      <c r="A245" s="111"/>
      <c r="B245" s="77" t="s">
        <v>348</v>
      </c>
      <c r="C245" t="s">
        <v>546</v>
      </c>
      <c r="D245" s="77"/>
      <c r="E245" s="108">
        <v>44986</v>
      </c>
      <c r="F245" s="106">
        <v>36900</v>
      </c>
    </row>
    <row r="246" spans="1:6" ht="15.75" x14ac:dyDescent="0.25">
      <c r="A246" s="111"/>
      <c r="B246" s="77" t="s">
        <v>348</v>
      </c>
      <c r="C246" t="s">
        <v>547</v>
      </c>
      <c r="D246" s="77"/>
      <c r="E246" s="108">
        <v>44986</v>
      </c>
      <c r="F246" s="106">
        <v>31500</v>
      </c>
    </row>
    <row r="247" spans="1:6" ht="15.75" x14ac:dyDescent="0.25">
      <c r="A247" s="111"/>
      <c r="B247" s="77" t="s">
        <v>348</v>
      </c>
      <c r="C247" t="s">
        <v>548</v>
      </c>
      <c r="D247" s="77"/>
      <c r="E247" s="108">
        <v>44986</v>
      </c>
      <c r="F247" s="106">
        <v>43400</v>
      </c>
    </row>
    <row r="248" spans="1:6" ht="15.75" x14ac:dyDescent="0.25">
      <c r="A248" s="111"/>
      <c r="B248" s="77" t="s">
        <v>348</v>
      </c>
      <c r="C248" t="s">
        <v>549</v>
      </c>
      <c r="D248" s="77"/>
      <c r="E248" s="108">
        <v>44986</v>
      </c>
      <c r="F248" s="106">
        <v>23900</v>
      </c>
    </row>
    <row r="249" spans="1:6" ht="15.75" x14ac:dyDescent="0.25">
      <c r="A249" s="111"/>
      <c r="B249" s="77" t="s">
        <v>348</v>
      </c>
      <c r="C249" t="s">
        <v>550</v>
      </c>
      <c r="D249" s="77"/>
      <c r="E249" s="108">
        <v>44986</v>
      </c>
      <c r="F249" s="106">
        <v>45500</v>
      </c>
    </row>
    <row r="250" spans="1:6" ht="15.75" x14ac:dyDescent="0.25">
      <c r="A250" s="111"/>
      <c r="B250" s="77" t="s">
        <v>348</v>
      </c>
      <c r="C250" t="s">
        <v>551</v>
      </c>
      <c r="D250" s="77"/>
      <c r="E250" s="108">
        <v>44986</v>
      </c>
      <c r="F250" s="106">
        <v>35750</v>
      </c>
    </row>
    <row r="251" spans="1:6" ht="15.75" x14ac:dyDescent="0.25">
      <c r="A251" s="111"/>
      <c r="B251" s="77" t="s">
        <v>348</v>
      </c>
      <c r="C251" t="s">
        <v>552</v>
      </c>
      <c r="D251" s="77"/>
      <c r="E251" s="108">
        <v>44986</v>
      </c>
      <c r="F251" s="106">
        <v>23900</v>
      </c>
    </row>
    <row r="252" spans="1:6" ht="15.75" x14ac:dyDescent="0.25">
      <c r="A252" s="111"/>
      <c r="B252" s="77" t="s">
        <v>348</v>
      </c>
      <c r="C252" t="s">
        <v>553</v>
      </c>
      <c r="D252" s="77"/>
      <c r="E252" s="108">
        <v>44986</v>
      </c>
      <c r="F252" s="106">
        <v>21700</v>
      </c>
    </row>
    <row r="253" spans="1:6" ht="15.75" x14ac:dyDescent="0.25">
      <c r="A253" s="111"/>
      <c r="B253" s="77" t="s">
        <v>348</v>
      </c>
      <c r="C253" t="s">
        <v>554</v>
      </c>
      <c r="D253" s="77"/>
      <c r="E253" s="108">
        <v>44986</v>
      </c>
      <c r="F253" s="106">
        <v>72500</v>
      </c>
    </row>
    <row r="254" spans="1:6" ht="15.75" x14ac:dyDescent="0.25">
      <c r="A254" s="111"/>
      <c r="B254" s="77" t="s">
        <v>348</v>
      </c>
      <c r="C254" t="s">
        <v>555</v>
      </c>
      <c r="D254" s="77"/>
      <c r="E254" s="108">
        <v>44986</v>
      </c>
      <c r="F254" s="106">
        <v>18000</v>
      </c>
    </row>
    <row r="255" spans="1:6" ht="15.75" x14ac:dyDescent="0.25">
      <c r="A255" s="111"/>
      <c r="B255" s="77" t="s">
        <v>348</v>
      </c>
      <c r="C255" t="s">
        <v>556</v>
      </c>
      <c r="D255" s="77"/>
      <c r="E255" s="108">
        <v>44986</v>
      </c>
      <c r="F255" s="106">
        <v>40000</v>
      </c>
    </row>
    <row r="256" spans="1:6" ht="15.75" x14ac:dyDescent="0.25">
      <c r="A256" s="111"/>
      <c r="B256" s="77" t="s">
        <v>348</v>
      </c>
      <c r="C256" t="s">
        <v>557</v>
      </c>
      <c r="D256" s="77"/>
      <c r="E256" s="108">
        <v>44986</v>
      </c>
      <c r="F256" s="106">
        <v>20000</v>
      </c>
    </row>
    <row r="257" spans="1:6" ht="15.75" x14ac:dyDescent="0.25">
      <c r="A257" s="111"/>
      <c r="B257" s="77" t="s">
        <v>348</v>
      </c>
      <c r="C257" t="s">
        <v>558</v>
      </c>
      <c r="D257" s="77"/>
      <c r="E257" s="108">
        <v>45016</v>
      </c>
      <c r="F257" s="106">
        <v>75000</v>
      </c>
    </row>
    <row r="258" spans="1:6" ht="15.75" x14ac:dyDescent="0.25">
      <c r="A258" s="111"/>
      <c r="B258" s="77" t="s">
        <v>348</v>
      </c>
      <c r="C258" t="s">
        <v>559</v>
      </c>
      <c r="D258" s="77"/>
      <c r="E258" s="108">
        <v>45016</v>
      </c>
      <c r="F258" s="106">
        <v>75000</v>
      </c>
    </row>
    <row r="259" spans="1:6" ht="15.75" x14ac:dyDescent="0.25">
      <c r="A259" s="111"/>
      <c r="B259" s="77" t="s">
        <v>348</v>
      </c>
      <c r="C259" t="s">
        <v>560</v>
      </c>
      <c r="D259" s="77"/>
      <c r="E259" s="108">
        <v>45016</v>
      </c>
      <c r="F259" s="106">
        <v>53700</v>
      </c>
    </row>
    <row r="260" spans="1:6" ht="15.75" x14ac:dyDescent="0.25">
      <c r="A260" s="111"/>
      <c r="B260" s="77" t="s">
        <v>348</v>
      </c>
      <c r="C260" t="s">
        <v>561</v>
      </c>
      <c r="D260" s="77"/>
      <c r="E260" s="108">
        <v>45016</v>
      </c>
      <c r="F260" s="106">
        <v>23900</v>
      </c>
    </row>
    <row r="261" spans="1:6" ht="15.75" x14ac:dyDescent="0.25">
      <c r="A261" s="111"/>
      <c r="B261" s="77" t="s">
        <v>348</v>
      </c>
      <c r="C261" t="s">
        <v>562</v>
      </c>
      <c r="D261" s="77"/>
      <c r="E261" s="108">
        <v>45016</v>
      </c>
      <c r="F261" s="106">
        <v>25000</v>
      </c>
    </row>
    <row r="262" spans="1:6" ht="15.75" x14ac:dyDescent="0.25">
      <c r="A262" s="111"/>
      <c r="B262" s="77" t="s">
        <v>348</v>
      </c>
      <c r="C262" t="s">
        <v>563</v>
      </c>
      <c r="D262" s="77"/>
      <c r="E262" s="108">
        <v>45016</v>
      </c>
      <c r="F262" s="106">
        <v>36900</v>
      </c>
    </row>
    <row r="263" spans="1:6" ht="15.75" x14ac:dyDescent="0.25">
      <c r="A263" s="111"/>
      <c r="B263" s="77" t="s">
        <v>348</v>
      </c>
      <c r="C263" t="s">
        <v>564</v>
      </c>
      <c r="D263" s="77"/>
      <c r="E263" s="108">
        <v>45016</v>
      </c>
      <c r="F263" s="106">
        <v>31500</v>
      </c>
    </row>
    <row r="264" spans="1:6" ht="15.75" x14ac:dyDescent="0.25">
      <c r="A264" s="111"/>
      <c r="B264" s="77" t="s">
        <v>348</v>
      </c>
      <c r="C264" t="s">
        <v>565</v>
      </c>
      <c r="D264" s="77"/>
      <c r="E264" s="108">
        <v>45016</v>
      </c>
      <c r="F264" s="106">
        <v>43400</v>
      </c>
    </row>
    <row r="265" spans="1:6" ht="15.75" x14ac:dyDescent="0.25">
      <c r="A265" s="111"/>
      <c r="B265" s="77" t="s">
        <v>348</v>
      </c>
      <c r="C265" t="s">
        <v>566</v>
      </c>
      <c r="D265" s="77"/>
      <c r="E265" s="108">
        <v>45016</v>
      </c>
      <c r="F265" s="106">
        <v>23900</v>
      </c>
    </row>
    <row r="266" spans="1:6" ht="15.75" x14ac:dyDescent="0.25">
      <c r="A266" s="111"/>
      <c r="B266" s="77" t="s">
        <v>348</v>
      </c>
      <c r="C266" t="s">
        <v>567</v>
      </c>
      <c r="D266" s="77"/>
      <c r="E266" s="108">
        <v>45016</v>
      </c>
      <c r="F266" s="106">
        <v>45500</v>
      </c>
    </row>
    <row r="267" spans="1:6" ht="15.75" x14ac:dyDescent="0.25">
      <c r="A267" s="111"/>
      <c r="B267" s="77" t="s">
        <v>348</v>
      </c>
      <c r="C267" t="s">
        <v>568</v>
      </c>
      <c r="D267" s="77"/>
      <c r="E267" s="108">
        <v>45016</v>
      </c>
      <c r="F267" s="106">
        <v>35750</v>
      </c>
    </row>
    <row r="268" spans="1:6" ht="15.75" x14ac:dyDescent="0.25">
      <c r="A268" s="111"/>
      <c r="B268" s="77" t="s">
        <v>348</v>
      </c>
      <c r="C268" t="s">
        <v>569</v>
      </c>
      <c r="D268" s="77"/>
      <c r="E268" s="108">
        <v>45016</v>
      </c>
      <c r="F268" s="106">
        <v>23900</v>
      </c>
    </row>
    <row r="269" spans="1:6" ht="15.75" x14ac:dyDescent="0.25">
      <c r="A269" s="111"/>
      <c r="B269" s="77" t="s">
        <v>348</v>
      </c>
      <c r="C269" t="s">
        <v>570</v>
      </c>
      <c r="D269" s="77"/>
      <c r="E269" s="108">
        <v>45016</v>
      </c>
      <c r="F269" s="106">
        <v>21700</v>
      </c>
    </row>
    <row r="270" spans="1:6" ht="15.75" x14ac:dyDescent="0.25">
      <c r="A270" s="111"/>
      <c r="B270" s="77" t="s">
        <v>348</v>
      </c>
      <c r="C270" t="s">
        <v>571</v>
      </c>
      <c r="D270" s="77"/>
      <c r="E270" s="108">
        <v>45016</v>
      </c>
      <c r="F270" s="106">
        <v>72500</v>
      </c>
    </row>
    <row r="271" spans="1:6" ht="15.75" x14ac:dyDescent="0.25">
      <c r="A271" s="111"/>
      <c r="B271" s="77" t="s">
        <v>348</v>
      </c>
      <c r="C271" t="s">
        <v>572</v>
      </c>
      <c r="D271" s="77"/>
      <c r="E271" s="108">
        <v>45016</v>
      </c>
      <c r="F271" s="106">
        <v>18000</v>
      </c>
    </row>
    <row r="272" spans="1:6" ht="15.75" x14ac:dyDescent="0.25">
      <c r="A272" s="111"/>
      <c r="B272" s="77" t="s">
        <v>348</v>
      </c>
      <c r="C272" t="s">
        <v>573</v>
      </c>
      <c r="D272" s="77"/>
      <c r="E272" s="108">
        <v>45016</v>
      </c>
      <c r="F272" s="106">
        <v>40000</v>
      </c>
    </row>
    <row r="273" spans="1:6" ht="15.75" x14ac:dyDescent="0.25">
      <c r="A273" s="111"/>
      <c r="B273" s="77" t="s">
        <v>348</v>
      </c>
      <c r="C273" t="s">
        <v>574</v>
      </c>
      <c r="D273" s="77"/>
      <c r="E273" s="108">
        <v>45016</v>
      </c>
      <c r="F273" s="106">
        <v>35000</v>
      </c>
    </row>
    <row r="274" spans="1:6" ht="15.75" x14ac:dyDescent="0.25">
      <c r="A274" s="111"/>
      <c r="B274" s="77" t="s">
        <v>348</v>
      </c>
      <c r="C274" t="s">
        <v>497</v>
      </c>
      <c r="D274" s="77"/>
      <c r="E274" s="108">
        <v>45016</v>
      </c>
      <c r="F274" s="106"/>
    </row>
    <row r="275" spans="1:6" ht="15.75" x14ac:dyDescent="0.25">
      <c r="A275" s="111"/>
      <c r="B275" s="77" t="s">
        <v>348</v>
      </c>
      <c r="C275" t="s">
        <v>523</v>
      </c>
      <c r="D275" s="77"/>
      <c r="E275" s="108">
        <v>45016</v>
      </c>
      <c r="F275" s="106"/>
    </row>
    <row r="276" spans="1:6" ht="15.75" x14ac:dyDescent="0.25">
      <c r="A276" s="111"/>
      <c r="B276" s="77" t="s">
        <v>348</v>
      </c>
      <c r="C276" t="s">
        <v>575</v>
      </c>
      <c r="D276" s="77"/>
      <c r="E276" s="108">
        <v>45016</v>
      </c>
      <c r="F276" s="106"/>
    </row>
    <row r="277" spans="1:6" ht="15.75" x14ac:dyDescent="0.25">
      <c r="A277" s="111"/>
      <c r="B277" s="77" t="s">
        <v>348</v>
      </c>
      <c r="C277" t="s">
        <v>374</v>
      </c>
      <c r="D277" s="77"/>
      <c r="E277" s="108">
        <v>45016</v>
      </c>
      <c r="F277" s="106"/>
    </row>
    <row r="278" spans="1:6" ht="15.75" x14ac:dyDescent="0.25">
      <c r="A278" s="111"/>
      <c r="B278" s="77" t="s">
        <v>348</v>
      </c>
      <c r="C278" t="s">
        <v>576</v>
      </c>
      <c r="D278" s="77"/>
      <c r="E278" s="108">
        <v>45052</v>
      </c>
      <c r="F278" s="106">
        <v>75000</v>
      </c>
    </row>
    <row r="279" spans="1:6" ht="15.75" x14ac:dyDescent="0.25">
      <c r="A279" s="111"/>
      <c r="B279" s="77" t="s">
        <v>348</v>
      </c>
      <c r="C279" t="s">
        <v>577</v>
      </c>
      <c r="D279" s="77"/>
      <c r="E279" s="108">
        <v>45052</v>
      </c>
      <c r="F279" s="106">
        <v>75000</v>
      </c>
    </row>
    <row r="280" spans="1:6" ht="15.75" x14ac:dyDescent="0.25">
      <c r="A280" s="111"/>
      <c r="B280" s="77" t="s">
        <v>348</v>
      </c>
      <c r="C280" t="s">
        <v>578</v>
      </c>
      <c r="D280" s="77"/>
      <c r="E280" s="108">
        <v>45052</v>
      </c>
      <c r="F280" s="106">
        <v>62000</v>
      </c>
    </row>
    <row r="281" spans="1:6" ht="15.75" x14ac:dyDescent="0.25">
      <c r="A281" s="111"/>
      <c r="B281" s="77" t="s">
        <v>348</v>
      </c>
      <c r="C281" t="s">
        <v>579</v>
      </c>
      <c r="D281" s="77"/>
      <c r="E281" s="108">
        <v>45052</v>
      </c>
      <c r="F281" s="106">
        <v>33850</v>
      </c>
    </row>
    <row r="282" spans="1:6" ht="15.75" x14ac:dyDescent="0.25">
      <c r="A282" s="111"/>
      <c r="B282" s="77" t="s">
        <v>348</v>
      </c>
      <c r="C282" t="s">
        <v>580</v>
      </c>
      <c r="D282" s="77"/>
      <c r="E282" s="108">
        <v>45052</v>
      </c>
      <c r="F282" s="106">
        <v>25000</v>
      </c>
    </row>
    <row r="283" spans="1:6" ht="15.75" x14ac:dyDescent="0.25">
      <c r="A283" s="111"/>
      <c r="B283" s="77" t="s">
        <v>348</v>
      </c>
      <c r="C283" t="s">
        <v>581</v>
      </c>
      <c r="D283" s="77"/>
      <c r="E283" s="108">
        <v>45052</v>
      </c>
      <c r="F283" s="106">
        <v>40650</v>
      </c>
    </row>
    <row r="284" spans="1:6" ht="15.75" x14ac:dyDescent="0.25">
      <c r="A284" s="111"/>
      <c r="B284" s="77" t="s">
        <v>348</v>
      </c>
      <c r="C284" t="s">
        <v>582</v>
      </c>
      <c r="D284" s="77"/>
      <c r="E284" s="108">
        <v>45052</v>
      </c>
      <c r="F284" s="106">
        <v>34350</v>
      </c>
    </row>
    <row r="285" spans="1:6" ht="15.75" x14ac:dyDescent="0.25">
      <c r="A285" s="111"/>
      <c r="B285" s="77" t="s">
        <v>348</v>
      </c>
      <c r="C285" t="s">
        <v>583</v>
      </c>
      <c r="D285" s="77"/>
      <c r="E285" s="108">
        <v>45052</v>
      </c>
      <c r="F285" s="106">
        <v>56100</v>
      </c>
    </row>
    <row r="286" spans="1:6" ht="15.75" x14ac:dyDescent="0.25">
      <c r="A286" s="111"/>
      <c r="B286" s="77" t="s">
        <v>348</v>
      </c>
      <c r="C286" t="s">
        <v>584</v>
      </c>
      <c r="D286" s="77"/>
      <c r="E286" s="108">
        <v>45052</v>
      </c>
      <c r="F286" s="106">
        <v>33850</v>
      </c>
    </row>
    <row r="287" spans="1:6" ht="15.75" x14ac:dyDescent="0.25">
      <c r="A287" s="111"/>
      <c r="B287" s="77" t="s">
        <v>348</v>
      </c>
      <c r="C287" t="s">
        <v>585</v>
      </c>
      <c r="D287" s="77"/>
      <c r="E287" s="108">
        <v>45052</v>
      </c>
      <c r="F287" s="106">
        <v>56050</v>
      </c>
    </row>
    <row r="288" spans="1:6" ht="15.75" x14ac:dyDescent="0.25">
      <c r="A288" s="111"/>
      <c r="B288" s="77" t="s">
        <v>348</v>
      </c>
      <c r="C288" t="s">
        <v>586</v>
      </c>
      <c r="D288" s="77"/>
      <c r="E288" s="108">
        <v>45052</v>
      </c>
      <c r="F288" s="106">
        <v>28100</v>
      </c>
    </row>
    <row r="289" spans="1:6" ht="15.75" x14ac:dyDescent="0.25">
      <c r="A289" s="111"/>
      <c r="B289" s="77" t="s">
        <v>348</v>
      </c>
      <c r="C289" t="s">
        <v>587</v>
      </c>
      <c r="D289" s="77"/>
      <c r="E289" s="108">
        <v>45052</v>
      </c>
      <c r="F289" s="106">
        <v>26300</v>
      </c>
    </row>
    <row r="290" spans="1:6" ht="15.75" x14ac:dyDescent="0.25">
      <c r="A290" s="111"/>
      <c r="B290" s="77" t="s">
        <v>348</v>
      </c>
      <c r="C290" t="s">
        <v>588</v>
      </c>
      <c r="D290" s="77"/>
      <c r="E290" s="108">
        <v>45052</v>
      </c>
      <c r="F290" s="106">
        <v>85850</v>
      </c>
    </row>
    <row r="291" spans="1:6" ht="15.75" x14ac:dyDescent="0.25">
      <c r="A291" s="111"/>
      <c r="B291" s="77" t="s">
        <v>348</v>
      </c>
      <c r="C291" t="s">
        <v>589</v>
      </c>
      <c r="D291" s="77"/>
      <c r="E291" s="108">
        <v>45052</v>
      </c>
      <c r="F291" s="106">
        <v>22500</v>
      </c>
    </row>
    <row r="292" spans="1:6" ht="15.75" x14ac:dyDescent="0.25">
      <c r="A292" s="111"/>
      <c r="B292" s="77" t="s">
        <v>348</v>
      </c>
      <c r="C292" t="s">
        <v>590</v>
      </c>
      <c r="D292" s="77"/>
      <c r="E292" s="108">
        <v>45052</v>
      </c>
      <c r="F292" s="106">
        <v>45250</v>
      </c>
    </row>
    <row r="293" spans="1:6" ht="15.75" x14ac:dyDescent="0.25">
      <c r="A293" s="111"/>
      <c r="B293" s="77" t="s">
        <v>348</v>
      </c>
      <c r="C293" t="s">
        <v>591</v>
      </c>
      <c r="D293" s="77"/>
      <c r="E293" s="108">
        <v>45052</v>
      </c>
      <c r="F293" s="106">
        <v>39250</v>
      </c>
    </row>
    <row r="294" spans="1:6" ht="15.75" x14ac:dyDescent="0.25">
      <c r="A294" s="111"/>
      <c r="B294" s="77" t="s">
        <v>348</v>
      </c>
      <c r="C294" t="s">
        <v>592</v>
      </c>
      <c r="D294" s="77"/>
      <c r="E294" s="108">
        <v>45061</v>
      </c>
      <c r="F294" s="106">
        <v>44150</v>
      </c>
    </row>
    <row r="295" spans="1:6" ht="15.75" x14ac:dyDescent="0.25">
      <c r="A295" s="111"/>
      <c r="B295" s="77" t="s">
        <v>348</v>
      </c>
      <c r="C295" t="s">
        <v>593</v>
      </c>
      <c r="D295" s="77"/>
      <c r="E295" s="108">
        <v>45078</v>
      </c>
      <c r="F295" s="106">
        <v>75000</v>
      </c>
    </row>
    <row r="296" spans="1:6" ht="15.75" x14ac:dyDescent="0.25">
      <c r="A296" s="111"/>
      <c r="B296" s="77" t="s">
        <v>348</v>
      </c>
      <c r="C296" t="s">
        <v>594</v>
      </c>
      <c r="D296" s="77"/>
      <c r="E296" s="108">
        <v>45078</v>
      </c>
      <c r="F296" s="106">
        <v>75000</v>
      </c>
    </row>
    <row r="297" spans="1:6" ht="15.75" x14ac:dyDescent="0.25">
      <c r="A297" s="111"/>
      <c r="B297" s="77" t="s">
        <v>348</v>
      </c>
      <c r="C297" t="s">
        <v>595</v>
      </c>
      <c r="D297" s="77"/>
      <c r="E297" s="108">
        <v>45078</v>
      </c>
      <c r="F297" s="106">
        <v>62000</v>
      </c>
    </row>
    <row r="298" spans="1:6" ht="15.75" x14ac:dyDescent="0.25">
      <c r="A298" s="111"/>
      <c r="B298" s="77" t="s">
        <v>348</v>
      </c>
      <c r="C298" t="s">
        <v>596</v>
      </c>
      <c r="D298" s="77"/>
      <c r="E298" s="108">
        <v>45078</v>
      </c>
      <c r="F298" s="106">
        <v>33850</v>
      </c>
    </row>
    <row r="299" spans="1:6" ht="15.75" x14ac:dyDescent="0.25">
      <c r="A299" s="111"/>
      <c r="B299" s="77" t="s">
        <v>348</v>
      </c>
      <c r="C299" t="s">
        <v>597</v>
      </c>
      <c r="D299" s="77"/>
      <c r="E299" s="108">
        <v>45078</v>
      </c>
      <c r="F299" s="106">
        <v>25000</v>
      </c>
    </row>
    <row r="300" spans="1:6" ht="15.75" x14ac:dyDescent="0.25">
      <c r="A300" s="111"/>
      <c r="B300" s="77" t="s">
        <v>348</v>
      </c>
      <c r="C300" t="s">
        <v>598</v>
      </c>
      <c r="D300" s="77"/>
      <c r="E300" s="108">
        <v>45078</v>
      </c>
      <c r="F300" s="106">
        <v>40650</v>
      </c>
    </row>
    <row r="301" spans="1:6" ht="15.75" x14ac:dyDescent="0.25">
      <c r="A301" s="111"/>
      <c r="B301" s="77" t="s">
        <v>348</v>
      </c>
      <c r="C301" t="s">
        <v>599</v>
      </c>
      <c r="D301" s="77"/>
      <c r="E301" s="108">
        <v>45078</v>
      </c>
      <c r="F301" s="106">
        <v>34350</v>
      </c>
    </row>
    <row r="302" spans="1:6" ht="15.75" x14ac:dyDescent="0.25">
      <c r="A302" s="111"/>
      <c r="B302" s="77" t="s">
        <v>348</v>
      </c>
      <c r="C302" t="s">
        <v>600</v>
      </c>
      <c r="D302" s="77"/>
      <c r="E302" s="108">
        <v>45078</v>
      </c>
      <c r="F302" s="106">
        <v>56100</v>
      </c>
    </row>
    <row r="303" spans="1:6" ht="15.75" x14ac:dyDescent="0.25">
      <c r="A303" s="111"/>
      <c r="B303" s="77" t="s">
        <v>348</v>
      </c>
      <c r="C303" t="s">
        <v>601</v>
      </c>
      <c r="D303" s="77"/>
      <c r="E303" s="108">
        <v>45078</v>
      </c>
      <c r="F303" s="106">
        <v>33850</v>
      </c>
    </row>
    <row r="304" spans="1:6" ht="15.75" x14ac:dyDescent="0.25">
      <c r="A304" s="111"/>
      <c r="B304" s="77" t="s">
        <v>348</v>
      </c>
      <c r="C304" t="s">
        <v>602</v>
      </c>
      <c r="D304" s="77"/>
      <c r="E304" s="108">
        <v>45078</v>
      </c>
      <c r="F304" s="106">
        <v>56050</v>
      </c>
    </row>
    <row r="305" spans="1:6" ht="15.75" x14ac:dyDescent="0.25">
      <c r="A305" s="111"/>
      <c r="B305" s="77" t="s">
        <v>348</v>
      </c>
      <c r="C305" t="s">
        <v>603</v>
      </c>
      <c r="D305" s="77"/>
      <c r="E305" s="108">
        <v>45078</v>
      </c>
      <c r="F305" s="106">
        <v>44150</v>
      </c>
    </row>
    <row r="306" spans="1:6" ht="15.75" x14ac:dyDescent="0.25">
      <c r="A306" s="111"/>
      <c r="B306" s="77" t="s">
        <v>348</v>
      </c>
      <c r="C306" t="s">
        <v>604</v>
      </c>
      <c r="D306" s="77"/>
      <c r="E306" s="108">
        <v>45078</v>
      </c>
      <c r="F306" s="106">
        <v>28100</v>
      </c>
    </row>
    <row r="307" spans="1:6" ht="15.75" x14ac:dyDescent="0.25">
      <c r="A307" s="111"/>
      <c r="B307" s="77" t="s">
        <v>348</v>
      </c>
      <c r="C307" t="s">
        <v>605</v>
      </c>
      <c r="D307" s="77"/>
      <c r="E307" s="108">
        <v>45078</v>
      </c>
      <c r="F307" s="106">
        <v>26300</v>
      </c>
    </row>
    <row r="308" spans="1:6" ht="15.75" x14ac:dyDescent="0.25">
      <c r="A308" s="111"/>
      <c r="B308" s="77" t="s">
        <v>348</v>
      </c>
      <c r="C308" t="s">
        <v>606</v>
      </c>
      <c r="D308" s="77"/>
      <c r="E308" s="108">
        <v>45078</v>
      </c>
      <c r="F308" s="106">
        <v>85850</v>
      </c>
    </row>
    <row r="309" spans="1:6" ht="15.75" x14ac:dyDescent="0.25">
      <c r="A309" s="111"/>
      <c r="B309" s="77" t="s">
        <v>348</v>
      </c>
      <c r="C309" t="s">
        <v>607</v>
      </c>
      <c r="D309" s="77"/>
      <c r="E309" s="108">
        <v>45078</v>
      </c>
      <c r="F309" s="106">
        <v>22500</v>
      </c>
    </row>
    <row r="310" spans="1:6" ht="15.75" x14ac:dyDescent="0.25">
      <c r="A310" s="111"/>
      <c r="B310" s="77" t="s">
        <v>348</v>
      </c>
      <c r="C310" t="s">
        <v>608</v>
      </c>
      <c r="D310" s="77"/>
      <c r="E310" s="108">
        <v>45078</v>
      </c>
      <c r="F310" s="106">
        <v>45250</v>
      </c>
    </row>
    <row r="311" spans="1:6" ht="15.75" x14ac:dyDescent="0.25">
      <c r="A311" s="111"/>
      <c r="B311" s="77" t="s">
        <v>348</v>
      </c>
      <c r="C311" t="s">
        <v>609</v>
      </c>
      <c r="D311" s="77"/>
      <c r="E311" s="108">
        <v>45078</v>
      </c>
      <c r="F311" s="106">
        <v>39250</v>
      </c>
    </row>
    <row r="312" spans="1:6" ht="15.75" x14ac:dyDescent="0.25">
      <c r="A312" s="111"/>
      <c r="B312" s="77" t="s">
        <v>348</v>
      </c>
      <c r="C312" t="s">
        <v>610</v>
      </c>
      <c r="D312" s="77"/>
      <c r="E312" s="108">
        <v>45078</v>
      </c>
      <c r="F312" s="106">
        <v>35000</v>
      </c>
    </row>
    <row r="313" spans="1:6" ht="15.75" x14ac:dyDescent="0.25">
      <c r="A313" s="111"/>
      <c r="B313" s="77" t="s">
        <v>348</v>
      </c>
      <c r="C313" t="s">
        <v>611</v>
      </c>
      <c r="D313" s="77"/>
      <c r="E313" s="108">
        <v>45108</v>
      </c>
      <c r="F313" s="106">
        <v>62000</v>
      </c>
    </row>
    <row r="314" spans="1:6" ht="15.75" x14ac:dyDescent="0.25">
      <c r="A314" s="111"/>
      <c r="B314" s="77" t="s">
        <v>348</v>
      </c>
      <c r="C314" t="s">
        <v>612</v>
      </c>
      <c r="D314" s="77"/>
      <c r="E314" s="108">
        <v>45108</v>
      </c>
      <c r="F314" s="106">
        <v>33850</v>
      </c>
    </row>
    <row r="315" spans="1:6" ht="15.75" x14ac:dyDescent="0.25">
      <c r="A315" s="111"/>
      <c r="B315" s="77" t="s">
        <v>348</v>
      </c>
      <c r="C315" t="s">
        <v>613</v>
      </c>
      <c r="D315" s="77"/>
      <c r="E315" s="108">
        <v>45108</v>
      </c>
      <c r="F315" s="106">
        <v>25000</v>
      </c>
    </row>
    <row r="316" spans="1:6" ht="15.75" x14ac:dyDescent="0.25">
      <c r="A316" s="111"/>
      <c r="B316" s="77" t="s">
        <v>348</v>
      </c>
      <c r="C316" t="s">
        <v>614</v>
      </c>
      <c r="D316" s="77"/>
      <c r="E316" s="108">
        <v>45108</v>
      </c>
      <c r="F316" s="106">
        <v>40650</v>
      </c>
    </row>
    <row r="317" spans="1:6" ht="15.75" x14ac:dyDescent="0.25">
      <c r="A317" s="111"/>
      <c r="B317" s="77" t="s">
        <v>348</v>
      </c>
      <c r="C317" t="s">
        <v>615</v>
      </c>
      <c r="D317" s="77"/>
      <c r="E317" s="108">
        <v>45108</v>
      </c>
      <c r="F317" s="106">
        <v>34350</v>
      </c>
    </row>
    <row r="318" spans="1:6" ht="15.75" x14ac:dyDescent="0.25">
      <c r="A318" s="111"/>
      <c r="B318" s="77" t="s">
        <v>348</v>
      </c>
      <c r="C318" t="s">
        <v>616</v>
      </c>
      <c r="D318" s="77"/>
      <c r="E318" s="108">
        <v>45108</v>
      </c>
      <c r="F318" s="106">
        <v>56100</v>
      </c>
    </row>
    <row r="319" spans="1:6" ht="15.75" x14ac:dyDescent="0.25">
      <c r="A319" s="111"/>
      <c r="B319" s="77" t="s">
        <v>348</v>
      </c>
      <c r="C319" t="s">
        <v>617</v>
      </c>
      <c r="D319" s="77"/>
      <c r="E319" s="108">
        <v>45108</v>
      </c>
      <c r="F319" s="106">
        <v>33850</v>
      </c>
    </row>
    <row r="320" spans="1:6" ht="15.75" x14ac:dyDescent="0.25">
      <c r="A320" s="111"/>
      <c r="B320" s="77" t="s">
        <v>348</v>
      </c>
      <c r="C320" t="s">
        <v>618</v>
      </c>
      <c r="D320" s="77"/>
      <c r="E320" s="108">
        <v>45108</v>
      </c>
      <c r="F320" s="106">
        <v>56050</v>
      </c>
    </row>
    <row r="321" spans="1:6" ht="15.75" x14ac:dyDescent="0.25">
      <c r="A321" s="111"/>
      <c r="B321" s="77" t="s">
        <v>348</v>
      </c>
      <c r="C321" t="s">
        <v>619</v>
      </c>
      <c r="D321" s="77"/>
      <c r="E321" s="108">
        <v>45108</v>
      </c>
      <c r="F321" s="106">
        <v>44150</v>
      </c>
    </row>
    <row r="322" spans="1:6" ht="15.75" x14ac:dyDescent="0.25">
      <c r="A322" s="111"/>
      <c r="B322" s="77" t="s">
        <v>348</v>
      </c>
      <c r="C322" t="s">
        <v>620</v>
      </c>
      <c r="D322" s="77"/>
      <c r="E322" s="108">
        <v>45108</v>
      </c>
      <c r="F322" s="106">
        <v>28100</v>
      </c>
    </row>
    <row r="323" spans="1:6" ht="15.75" x14ac:dyDescent="0.25">
      <c r="A323" s="111"/>
      <c r="B323" s="77" t="s">
        <v>348</v>
      </c>
      <c r="C323" t="s">
        <v>621</v>
      </c>
      <c r="D323" s="77"/>
      <c r="E323" s="108">
        <v>45108</v>
      </c>
      <c r="F323" s="106">
        <v>26300</v>
      </c>
    </row>
    <row r="324" spans="1:6" ht="15.75" x14ac:dyDescent="0.25">
      <c r="A324" s="111"/>
      <c r="B324" s="77" t="s">
        <v>348</v>
      </c>
      <c r="C324" t="s">
        <v>622</v>
      </c>
      <c r="D324" s="77"/>
      <c r="E324" s="108">
        <v>45108</v>
      </c>
      <c r="F324" s="106">
        <v>85850</v>
      </c>
    </row>
    <row r="325" spans="1:6" ht="15.75" x14ac:dyDescent="0.25">
      <c r="A325" s="111"/>
      <c r="B325" s="77" t="s">
        <v>348</v>
      </c>
      <c r="C325" t="s">
        <v>623</v>
      </c>
      <c r="D325" s="77"/>
      <c r="E325" s="108">
        <v>45108</v>
      </c>
      <c r="F325" s="106">
        <v>22500</v>
      </c>
    </row>
    <row r="326" spans="1:6" ht="15.75" x14ac:dyDescent="0.25">
      <c r="A326" s="111"/>
      <c r="B326" s="77" t="s">
        <v>348</v>
      </c>
      <c r="C326" t="s">
        <v>624</v>
      </c>
      <c r="D326" s="77"/>
      <c r="E326" s="108">
        <v>45108</v>
      </c>
      <c r="F326" s="106">
        <v>45250</v>
      </c>
    </row>
    <row r="327" spans="1:6" ht="15.75" x14ac:dyDescent="0.25">
      <c r="A327" s="111"/>
      <c r="B327" s="77" t="s">
        <v>348</v>
      </c>
      <c r="C327" t="s">
        <v>625</v>
      </c>
      <c r="D327" s="77"/>
      <c r="E327" s="108">
        <v>45108</v>
      </c>
      <c r="F327" s="106">
        <v>39250</v>
      </c>
    </row>
    <row r="328" spans="1:6" ht="15.75" x14ac:dyDescent="0.25">
      <c r="A328" s="111"/>
      <c r="B328" s="77" t="s">
        <v>348</v>
      </c>
      <c r="C328" t="s">
        <v>626</v>
      </c>
      <c r="D328" s="77"/>
      <c r="E328" s="108">
        <v>45108</v>
      </c>
      <c r="F328" s="106">
        <v>35000</v>
      </c>
    </row>
    <row r="329" spans="1:6" ht="15.75" x14ac:dyDescent="0.25">
      <c r="A329" s="111"/>
      <c r="B329" s="77" t="s">
        <v>348</v>
      </c>
      <c r="C329" t="s">
        <v>627</v>
      </c>
      <c r="D329" s="77"/>
      <c r="E329" s="108">
        <v>45108</v>
      </c>
      <c r="F329" s="106">
        <v>75000</v>
      </c>
    </row>
    <row r="330" spans="1:6" ht="15.75" x14ac:dyDescent="0.25">
      <c r="A330" s="111"/>
      <c r="B330" s="77" t="s">
        <v>348</v>
      </c>
      <c r="C330" t="s">
        <v>628</v>
      </c>
      <c r="D330" s="77"/>
      <c r="E330" s="108">
        <v>45108</v>
      </c>
      <c r="F330" s="106">
        <v>75000</v>
      </c>
    </row>
    <row r="331" spans="1:6" ht="15.75" x14ac:dyDescent="0.25">
      <c r="A331" s="111"/>
      <c r="B331" s="77" t="s">
        <v>348</v>
      </c>
      <c r="C331" t="s">
        <v>629</v>
      </c>
      <c r="D331" s="77"/>
      <c r="E331" s="108">
        <v>45139</v>
      </c>
      <c r="F331" s="106">
        <v>75000</v>
      </c>
    </row>
    <row r="332" spans="1:6" ht="15.75" x14ac:dyDescent="0.25">
      <c r="A332" s="111"/>
      <c r="B332" s="77" t="s">
        <v>348</v>
      </c>
      <c r="C332" t="s">
        <v>630</v>
      </c>
      <c r="D332" s="77"/>
      <c r="E332" s="108">
        <v>45139</v>
      </c>
      <c r="F332" s="106">
        <v>75000</v>
      </c>
    </row>
    <row r="333" spans="1:6" ht="15.75" x14ac:dyDescent="0.25">
      <c r="A333" s="111"/>
      <c r="B333" s="77" t="s">
        <v>348</v>
      </c>
      <c r="C333" t="s">
        <v>631</v>
      </c>
      <c r="D333" s="77"/>
      <c r="E333" s="108">
        <v>45139</v>
      </c>
      <c r="F333" s="106">
        <v>62000</v>
      </c>
    </row>
    <row r="334" spans="1:6" ht="15.75" x14ac:dyDescent="0.25">
      <c r="A334" s="111"/>
      <c r="B334" s="77" t="s">
        <v>348</v>
      </c>
      <c r="C334" t="s">
        <v>632</v>
      </c>
      <c r="D334" s="77"/>
      <c r="E334" s="108">
        <v>45139</v>
      </c>
      <c r="F334" s="106">
        <v>33850</v>
      </c>
    </row>
    <row r="335" spans="1:6" ht="15.75" x14ac:dyDescent="0.25">
      <c r="A335" s="111"/>
      <c r="B335" s="77" t="s">
        <v>348</v>
      </c>
      <c r="C335" t="s">
        <v>633</v>
      </c>
      <c r="D335" s="77"/>
      <c r="E335" s="108">
        <v>45139</v>
      </c>
      <c r="F335" s="106">
        <v>40650</v>
      </c>
    </row>
    <row r="336" spans="1:6" ht="15.75" x14ac:dyDescent="0.25">
      <c r="A336" s="111"/>
      <c r="B336" s="77" t="s">
        <v>348</v>
      </c>
      <c r="C336" t="s">
        <v>634</v>
      </c>
      <c r="D336" s="77"/>
      <c r="E336" s="108">
        <v>45139</v>
      </c>
      <c r="F336" s="106">
        <v>34350</v>
      </c>
    </row>
    <row r="337" spans="1:6" ht="15.75" x14ac:dyDescent="0.25">
      <c r="A337" s="111"/>
      <c r="B337" s="77" t="s">
        <v>348</v>
      </c>
      <c r="C337" t="s">
        <v>635</v>
      </c>
      <c r="D337" s="77"/>
      <c r="E337" s="108">
        <v>45139</v>
      </c>
      <c r="F337" s="106">
        <v>56100</v>
      </c>
    </row>
    <row r="338" spans="1:6" ht="15.75" x14ac:dyDescent="0.25">
      <c r="A338" s="111"/>
      <c r="B338" s="77" t="s">
        <v>348</v>
      </c>
      <c r="C338" t="s">
        <v>636</v>
      </c>
      <c r="D338" s="77"/>
      <c r="E338" s="108">
        <v>45139</v>
      </c>
      <c r="F338" s="106">
        <v>33850</v>
      </c>
    </row>
    <row r="339" spans="1:6" ht="15.75" x14ac:dyDescent="0.25">
      <c r="A339" s="111"/>
      <c r="B339" s="77" t="s">
        <v>348</v>
      </c>
      <c r="C339" t="s">
        <v>637</v>
      </c>
      <c r="D339" s="77"/>
      <c r="E339" s="108">
        <v>45139</v>
      </c>
      <c r="F339" s="106">
        <v>56050</v>
      </c>
    </row>
    <row r="340" spans="1:6" ht="15.75" x14ac:dyDescent="0.25">
      <c r="A340" s="111"/>
      <c r="B340" s="77" t="s">
        <v>348</v>
      </c>
      <c r="C340" t="s">
        <v>638</v>
      </c>
      <c r="D340" s="77"/>
      <c r="E340" s="108">
        <v>45139</v>
      </c>
      <c r="F340" s="106">
        <v>44150</v>
      </c>
    </row>
    <row r="341" spans="1:6" ht="15.75" x14ac:dyDescent="0.25">
      <c r="A341" s="111"/>
      <c r="B341" s="77" t="s">
        <v>348</v>
      </c>
      <c r="C341" t="s">
        <v>639</v>
      </c>
      <c r="D341" s="77"/>
      <c r="E341" s="108">
        <v>45139</v>
      </c>
      <c r="F341" s="106">
        <v>28100</v>
      </c>
    </row>
    <row r="342" spans="1:6" ht="15.75" x14ac:dyDescent="0.25">
      <c r="A342" s="111"/>
      <c r="B342" s="77" t="s">
        <v>348</v>
      </c>
      <c r="C342" t="s">
        <v>640</v>
      </c>
      <c r="D342" s="77"/>
      <c r="E342" s="108">
        <v>45139</v>
      </c>
      <c r="F342" s="106">
        <v>26300</v>
      </c>
    </row>
    <row r="343" spans="1:6" ht="15.75" x14ac:dyDescent="0.25">
      <c r="A343" s="111"/>
      <c r="B343" s="77" t="s">
        <v>348</v>
      </c>
      <c r="C343" t="s">
        <v>641</v>
      </c>
      <c r="D343" s="77"/>
      <c r="E343" s="108">
        <v>45139</v>
      </c>
      <c r="F343" s="106">
        <v>85850</v>
      </c>
    </row>
    <row r="344" spans="1:6" ht="15.75" x14ac:dyDescent="0.25">
      <c r="A344" s="111"/>
      <c r="B344" s="77" t="s">
        <v>348</v>
      </c>
      <c r="C344" t="s">
        <v>642</v>
      </c>
      <c r="D344" s="77"/>
      <c r="E344" s="108">
        <v>45139</v>
      </c>
      <c r="F344" s="106">
        <v>22500</v>
      </c>
    </row>
    <row r="345" spans="1:6" ht="15.75" x14ac:dyDescent="0.25">
      <c r="A345" s="111"/>
      <c r="B345" s="77" t="s">
        <v>348</v>
      </c>
      <c r="C345" t="s">
        <v>643</v>
      </c>
      <c r="D345" s="77"/>
      <c r="E345" s="108">
        <v>45139</v>
      </c>
      <c r="F345" s="106">
        <v>45250</v>
      </c>
    </row>
    <row r="346" spans="1:6" ht="15.75" x14ac:dyDescent="0.25">
      <c r="A346" s="111"/>
      <c r="B346" s="77" t="s">
        <v>348</v>
      </c>
      <c r="C346" t="s">
        <v>644</v>
      </c>
      <c r="D346" s="77"/>
      <c r="E346" s="108">
        <v>45139</v>
      </c>
      <c r="F346" s="106">
        <v>39250</v>
      </c>
    </row>
    <row r="347" spans="1:6" ht="15.75" x14ac:dyDescent="0.25">
      <c r="A347" s="111"/>
      <c r="B347" s="77" t="s">
        <v>348</v>
      </c>
      <c r="C347" t="s">
        <v>645</v>
      </c>
      <c r="D347" s="77"/>
      <c r="E347" s="108">
        <v>45139</v>
      </c>
      <c r="F347" s="106">
        <v>35000</v>
      </c>
    </row>
    <row r="348" spans="1:6" ht="15.75" x14ac:dyDescent="0.25">
      <c r="A348" s="111"/>
      <c r="B348" s="77" t="s">
        <v>646</v>
      </c>
      <c r="C348" t="s">
        <v>647</v>
      </c>
      <c r="D348" s="77"/>
      <c r="F348" s="106">
        <v>9623.98</v>
      </c>
    </row>
    <row r="349" spans="1:6" ht="15.75" x14ac:dyDescent="0.25">
      <c r="A349" s="111"/>
      <c r="B349" s="77" t="s">
        <v>648</v>
      </c>
      <c r="C349" t="s">
        <v>647</v>
      </c>
      <c r="D349" s="77"/>
      <c r="F349" s="106">
        <v>3037155</v>
      </c>
    </row>
    <row r="350" spans="1:6" ht="15.75" x14ac:dyDescent="0.25">
      <c r="A350" s="111"/>
      <c r="B350" s="77" t="s">
        <v>649</v>
      </c>
      <c r="C350" t="s">
        <v>647</v>
      </c>
      <c r="D350" s="77"/>
      <c r="F350" s="106">
        <v>28650</v>
      </c>
    </row>
    <row r="351" spans="1:6" ht="15.75" x14ac:dyDescent="0.25">
      <c r="A351" s="111"/>
      <c r="B351" s="77" t="s">
        <v>650</v>
      </c>
      <c r="C351" t="s">
        <v>647</v>
      </c>
      <c r="D351" s="77"/>
      <c r="F351" s="106">
        <v>1296</v>
      </c>
    </row>
    <row r="352" spans="1:6" ht="15.75" x14ac:dyDescent="0.25">
      <c r="A352" s="111"/>
      <c r="B352" s="77" t="s">
        <v>651</v>
      </c>
      <c r="C352" t="s">
        <v>647</v>
      </c>
      <c r="D352" s="77"/>
      <c r="F352" s="106">
        <v>200</v>
      </c>
    </row>
    <row r="353" spans="1:8" ht="15.75" x14ac:dyDescent="0.25">
      <c r="A353" s="111"/>
      <c r="B353" s="77" t="s">
        <v>652</v>
      </c>
      <c r="C353" t="s">
        <v>647</v>
      </c>
      <c r="D353" s="77"/>
      <c r="F353" s="106">
        <v>4321396</v>
      </c>
      <c r="G353" s="1"/>
      <c r="H353" s="2"/>
    </row>
    <row r="354" spans="1:8" ht="15.75" x14ac:dyDescent="0.25">
      <c r="A354" s="111"/>
      <c r="B354" s="77" t="s">
        <v>653</v>
      </c>
      <c r="C354" t="s">
        <v>647</v>
      </c>
      <c r="D354" s="77"/>
      <c r="F354" s="106">
        <v>415600</v>
      </c>
      <c r="H354" s="1"/>
    </row>
    <row r="355" spans="1:8" ht="15.75" x14ac:dyDescent="0.25">
      <c r="A355" s="111"/>
      <c r="B355" s="77" t="s">
        <v>654</v>
      </c>
      <c r="C355" t="s">
        <v>647</v>
      </c>
      <c r="D355" s="77"/>
      <c r="F355" s="106">
        <v>4650</v>
      </c>
    </row>
    <row r="356" spans="1:8" ht="15.75" x14ac:dyDescent="0.25">
      <c r="A356" s="111"/>
      <c r="B356" s="77" t="s">
        <v>655</v>
      </c>
      <c r="C356" t="s">
        <v>647</v>
      </c>
      <c r="D356" s="77"/>
      <c r="F356" s="106">
        <v>29179</v>
      </c>
    </row>
    <row r="357" spans="1:8" ht="15.75" x14ac:dyDescent="0.25">
      <c r="A357" s="111"/>
      <c r="B357" s="77" t="s">
        <v>656</v>
      </c>
      <c r="C357" t="s">
        <v>647</v>
      </c>
      <c r="D357" s="77"/>
      <c r="F357" s="106">
        <v>39892</v>
      </c>
    </row>
    <row r="358" spans="1:8" ht="15.75" x14ac:dyDescent="0.25">
      <c r="A358" s="111"/>
      <c r="B358" s="77" t="s">
        <v>103</v>
      </c>
      <c r="C358" t="s">
        <v>647</v>
      </c>
      <c r="D358" s="77"/>
      <c r="F358" s="106">
        <v>19380</v>
      </c>
    </row>
    <row r="359" spans="1:8" ht="15.75" x14ac:dyDescent="0.25">
      <c r="A359" s="111"/>
      <c r="B359" s="77" t="s">
        <v>826</v>
      </c>
      <c r="C359" t="s">
        <v>647</v>
      </c>
      <c r="F359" s="129">
        <v>460370</v>
      </c>
    </row>
    <row r="360" spans="1:8" ht="15.75" x14ac:dyDescent="0.25">
      <c r="A360" s="111"/>
      <c r="B360" s="77" t="s">
        <v>827</v>
      </c>
      <c r="C360" t="s">
        <v>647</v>
      </c>
      <c r="F360" s="129">
        <v>1051725</v>
      </c>
    </row>
    <row r="361" spans="1:8" ht="15.75" x14ac:dyDescent="0.25">
      <c r="A361" s="111"/>
      <c r="B361" s="77" t="s">
        <v>100</v>
      </c>
      <c r="C361" t="s">
        <v>345</v>
      </c>
      <c r="D361" s="77"/>
      <c r="E361" s="133">
        <v>45185</v>
      </c>
      <c r="F361" s="106">
        <v>170290</v>
      </c>
    </row>
    <row r="362" spans="1:8" ht="16.5" thickBot="1" x14ac:dyDescent="0.3">
      <c r="A362" s="111"/>
      <c r="B362" t="s">
        <v>346</v>
      </c>
      <c r="C362" s="143"/>
      <c r="E362" s="177">
        <v>45178</v>
      </c>
      <c r="F362" s="1">
        <v>36000</v>
      </c>
    </row>
    <row r="363" spans="1:8" ht="15.75" x14ac:dyDescent="0.25">
      <c r="A363" s="111"/>
      <c r="B363" s="178" t="s">
        <v>872</v>
      </c>
      <c r="C363" s="77" t="s">
        <v>873</v>
      </c>
      <c r="E363" s="179">
        <v>45192</v>
      </c>
      <c r="F363" s="1">
        <v>100</v>
      </c>
    </row>
    <row r="364" spans="1:8" ht="15.75" x14ac:dyDescent="0.25">
      <c r="A364" s="111"/>
      <c r="B364" s="77" t="s">
        <v>872</v>
      </c>
      <c r="C364" s="77" t="s">
        <v>873</v>
      </c>
      <c r="E364" s="179">
        <v>45192</v>
      </c>
      <c r="F364" s="1">
        <v>100</v>
      </c>
    </row>
    <row r="365" spans="1:8" ht="15.75" x14ac:dyDescent="0.25">
      <c r="A365" s="111"/>
      <c r="B365" s="77" t="s">
        <v>872</v>
      </c>
      <c r="C365" s="77" t="s">
        <v>873</v>
      </c>
      <c r="E365" s="179">
        <v>45192</v>
      </c>
      <c r="F365" s="1">
        <v>500</v>
      </c>
    </row>
    <row r="366" spans="1:8" ht="15.75" x14ac:dyDescent="0.25">
      <c r="A366" s="111"/>
      <c r="B366" s="77" t="s">
        <v>872</v>
      </c>
      <c r="C366" s="77" t="s">
        <v>873</v>
      </c>
      <c r="E366" s="179">
        <v>45192</v>
      </c>
      <c r="F366" s="1">
        <v>104300</v>
      </c>
    </row>
    <row r="367" spans="1:8" ht="15.75" x14ac:dyDescent="0.25">
      <c r="A367" s="111"/>
      <c r="B367" s="77" t="s">
        <v>872</v>
      </c>
      <c r="C367" s="77" t="s">
        <v>873</v>
      </c>
      <c r="E367" s="179">
        <v>45192</v>
      </c>
      <c r="F367" s="1">
        <v>100</v>
      </c>
    </row>
    <row r="368" spans="1:8" ht="15.75" x14ac:dyDescent="0.25">
      <c r="A368" s="111"/>
      <c r="B368" s="77" t="s">
        <v>872</v>
      </c>
      <c r="C368" s="77" t="s">
        <v>874</v>
      </c>
      <c r="E368" s="179">
        <v>45192</v>
      </c>
      <c r="F368" s="1">
        <v>100</v>
      </c>
    </row>
    <row r="369" spans="1:6" ht="15.75" x14ac:dyDescent="0.25">
      <c r="A369" s="111"/>
      <c r="B369" s="77" t="s">
        <v>872</v>
      </c>
      <c r="C369" s="77" t="s">
        <v>874</v>
      </c>
      <c r="E369" s="179">
        <v>45192</v>
      </c>
      <c r="F369" s="1">
        <v>300</v>
      </c>
    </row>
    <row r="370" spans="1:6" ht="16.5" thickBot="1" x14ac:dyDescent="0.3">
      <c r="A370" s="111"/>
      <c r="B370" s="143" t="s">
        <v>872</v>
      </c>
      <c r="C370" s="143" t="s">
        <v>874</v>
      </c>
      <c r="E370" s="180">
        <v>45192</v>
      </c>
      <c r="F370" s="1">
        <v>23700</v>
      </c>
    </row>
    <row r="371" spans="1:6" ht="15.75" x14ac:dyDescent="0.25">
      <c r="A371" s="111"/>
      <c r="B371" t="s">
        <v>348</v>
      </c>
      <c r="C371" s="77" t="s">
        <v>875</v>
      </c>
      <c r="E371" s="179">
        <v>45170</v>
      </c>
      <c r="F371" s="1">
        <v>75000</v>
      </c>
    </row>
    <row r="372" spans="1:6" ht="15.75" x14ac:dyDescent="0.25">
      <c r="A372" s="111"/>
      <c r="B372" t="s">
        <v>348</v>
      </c>
      <c r="C372" s="77" t="s">
        <v>876</v>
      </c>
      <c r="E372" s="179">
        <v>45170</v>
      </c>
      <c r="F372" s="1">
        <v>75000</v>
      </c>
    </row>
    <row r="373" spans="1:6" ht="15.75" x14ac:dyDescent="0.25">
      <c r="A373" s="111"/>
      <c r="B373" t="s">
        <v>348</v>
      </c>
      <c r="C373" s="77" t="s">
        <v>877</v>
      </c>
      <c r="E373" s="179">
        <v>45170</v>
      </c>
      <c r="F373" s="1">
        <v>62000</v>
      </c>
    </row>
    <row r="374" spans="1:6" ht="15.75" x14ac:dyDescent="0.25">
      <c r="A374" s="111"/>
      <c r="B374" t="s">
        <v>348</v>
      </c>
      <c r="C374" s="77" t="s">
        <v>878</v>
      </c>
      <c r="E374" s="179">
        <v>45170</v>
      </c>
      <c r="F374" s="1">
        <v>33850</v>
      </c>
    </row>
    <row r="375" spans="1:6" ht="15.75" x14ac:dyDescent="0.25">
      <c r="A375" s="111"/>
      <c r="B375" t="s">
        <v>348</v>
      </c>
      <c r="C375" s="77" t="s">
        <v>879</v>
      </c>
      <c r="E375" s="179">
        <v>45170</v>
      </c>
      <c r="F375" s="1">
        <v>40650</v>
      </c>
    </row>
    <row r="376" spans="1:6" ht="15.75" x14ac:dyDescent="0.25">
      <c r="A376" s="111"/>
      <c r="B376" t="s">
        <v>348</v>
      </c>
      <c r="C376" s="77" t="s">
        <v>880</v>
      </c>
      <c r="E376" s="179">
        <v>45170</v>
      </c>
      <c r="F376" s="1">
        <v>34350</v>
      </c>
    </row>
    <row r="377" spans="1:6" ht="15.75" x14ac:dyDescent="0.25">
      <c r="A377" s="111"/>
      <c r="B377" t="s">
        <v>348</v>
      </c>
      <c r="C377" s="77" t="s">
        <v>881</v>
      </c>
      <c r="E377" s="179">
        <v>45170</v>
      </c>
      <c r="F377" s="1">
        <v>56100</v>
      </c>
    </row>
    <row r="378" spans="1:6" ht="15.75" x14ac:dyDescent="0.25">
      <c r="A378" s="111"/>
      <c r="B378" t="s">
        <v>348</v>
      </c>
      <c r="C378" s="77" t="s">
        <v>882</v>
      </c>
      <c r="E378" s="179">
        <v>45170</v>
      </c>
      <c r="F378" s="1">
        <v>33850</v>
      </c>
    </row>
    <row r="379" spans="1:6" ht="15.75" x14ac:dyDescent="0.25">
      <c r="A379" s="111"/>
      <c r="B379" t="s">
        <v>348</v>
      </c>
      <c r="C379" s="77" t="s">
        <v>883</v>
      </c>
      <c r="E379" s="179">
        <v>45170</v>
      </c>
      <c r="F379" s="1">
        <v>56050</v>
      </c>
    </row>
    <row r="380" spans="1:6" ht="15.75" x14ac:dyDescent="0.25">
      <c r="A380" s="111"/>
      <c r="B380" t="s">
        <v>348</v>
      </c>
      <c r="C380" s="77" t="s">
        <v>884</v>
      </c>
      <c r="E380" s="179">
        <v>45170</v>
      </c>
      <c r="F380" s="1">
        <v>44150</v>
      </c>
    </row>
    <row r="381" spans="1:6" ht="15.75" x14ac:dyDescent="0.25">
      <c r="A381" s="111"/>
      <c r="B381" t="s">
        <v>348</v>
      </c>
      <c r="C381" s="77" t="s">
        <v>885</v>
      </c>
      <c r="E381" s="179">
        <v>45170</v>
      </c>
      <c r="F381" s="1">
        <v>28100</v>
      </c>
    </row>
    <row r="382" spans="1:6" ht="15.75" x14ac:dyDescent="0.25">
      <c r="A382" s="111"/>
      <c r="B382" t="s">
        <v>348</v>
      </c>
      <c r="C382" s="77" t="s">
        <v>886</v>
      </c>
      <c r="E382" s="179">
        <v>45170</v>
      </c>
      <c r="F382" s="1">
        <v>26300</v>
      </c>
    </row>
    <row r="383" spans="1:6" ht="15.75" x14ac:dyDescent="0.25">
      <c r="A383" s="111"/>
      <c r="B383" t="s">
        <v>348</v>
      </c>
      <c r="C383" s="77" t="s">
        <v>887</v>
      </c>
      <c r="E383" s="179">
        <v>45170</v>
      </c>
      <c r="F383" s="1">
        <v>85850</v>
      </c>
    </row>
    <row r="384" spans="1:6" ht="15.75" x14ac:dyDescent="0.25">
      <c r="A384" s="111"/>
      <c r="B384" t="s">
        <v>348</v>
      </c>
      <c r="C384" s="77" t="s">
        <v>888</v>
      </c>
      <c r="E384" s="179">
        <v>45170</v>
      </c>
      <c r="F384" s="1">
        <v>22500</v>
      </c>
    </row>
    <row r="385" spans="1:6" ht="15.75" x14ac:dyDescent="0.25">
      <c r="A385" s="111"/>
      <c r="B385" t="s">
        <v>348</v>
      </c>
      <c r="C385" s="77" t="s">
        <v>889</v>
      </c>
      <c r="E385" s="179">
        <v>45170</v>
      </c>
      <c r="F385" s="1">
        <v>45250</v>
      </c>
    </row>
    <row r="386" spans="1:6" ht="15.75" x14ac:dyDescent="0.25">
      <c r="A386" s="111"/>
      <c r="B386" t="s">
        <v>348</v>
      </c>
      <c r="C386" s="77" t="s">
        <v>890</v>
      </c>
      <c r="E386" s="179">
        <v>45170</v>
      </c>
      <c r="F386" s="1">
        <v>39250</v>
      </c>
    </row>
    <row r="387" spans="1:6" ht="16.5" thickBot="1" x14ac:dyDescent="0.3">
      <c r="A387" s="111"/>
      <c r="B387" t="s">
        <v>348</v>
      </c>
      <c r="C387" s="143" t="s">
        <v>891</v>
      </c>
      <c r="E387" s="180">
        <v>45170</v>
      </c>
      <c r="F387" s="1">
        <v>35000</v>
      </c>
    </row>
    <row r="388" spans="1:6" ht="15.75" x14ac:dyDescent="0.25">
      <c r="A388" s="111"/>
      <c r="B388" s="77" t="s">
        <v>892</v>
      </c>
      <c r="C388" s="77" t="s">
        <v>646</v>
      </c>
      <c r="D388" s="77"/>
      <c r="F388" s="106">
        <v>702.1</v>
      </c>
    </row>
    <row r="389" spans="1:6" ht="15.75" x14ac:dyDescent="0.25">
      <c r="A389" s="111"/>
      <c r="B389" s="77" t="s">
        <v>892</v>
      </c>
      <c r="C389" s="77" t="s">
        <v>830</v>
      </c>
      <c r="D389" s="77"/>
      <c r="F389" s="106">
        <v>291000</v>
      </c>
    </row>
    <row r="390" spans="1:6" ht="15.75" x14ac:dyDescent="0.25">
      <c r="A390" s="111"/>
      <c r="B390" s="77" t="s">
        <v>892</v>
      </c>
      <c r="C390" s="77" t="s">
        <v>653</v>
      </c>
      <c r="D390" s="77"/>
      <c r="F390" s="106">
        <v>5000</v>
      </c>
    </row>
    <row r="391" spans="1:6" ht="16.5" thickBot="1" x14ac:dyDescent="0.3">
      <c r="A391" s="111"/>
      <c r="B391" s="143" t="s">
        <v>892</v>
      </c>
      <c r="C391" s="143" t="s">
        <v>103</v>
      </c>
      <c r="D391" s="143"/>
      <c r="F391" s="181">
        <v>7130</v>
      </c>
    </row>
    <row r="392" spans="1:6" ht="15.75" x14ac:dyDescent="0.25">
      <c r="A392" s="111"/>
      <c r="B392" t="s">
        <v>893</v>
      </c>
      <c r="C392" s="77"/>
      <c r="D392" s="77"/>
      <c r="E392" s="135">
        <v>45192</v>
      </c>
      <c r="F392" s="106">
        <v>805647</v>
      </c>
    </row>
    <row r="393" spans="1:6" ht="15.75" x14ac:dyDescent="0.25">
      <c r="A393" s="111"/>
      <c r="B393" s="145" t="s">
        <v>100</v>
      </c>
      <c r="C393" t="s">
        <v>345</v>
      </c>
      <c r="E393" s="146">
        <v>45222</v>
      </c>
      <c r="F393" s="129">
        <v>175390</v>
      </c>
    </row>
    <row r="394" spans="1:6" ht="15.75" x14ac:dyDescent="0.25">
      <c r="A394" s="111"/>
      <c r="B394" s="145" t="s">
        <v>100</v>
      </c>
      <c r="C394" t="s">
        <v>345</v>
      </c>
      <c r="E394" s="146">
        <v>45251</v>
      </c>
      <c r="F394" s="129">
        <v>194060</v>
      </c>
    </row>
    <row r="395" spans="1:6" ht="16.5" thickBot="1" x14ac:dyDescent="0.3">
      <c r="A395" s="111"/>
      <c r="B395" s="145" t="s">
        <v>100</v>
      </c>
      <c r="C395" t="s">
        <v>345</v>
      </c>
      <c r="E395" s="146">
        <v>45266</v>
      </c>
      <c r="F395" s="129">
        <v>182010</v>
      </c>
    </row>
    <row r="396" spans="1:6" ht="15.75" x14ac:dyDescent="0.25">
      <c r="A396" s="111"/>
      <c r="B396" s="77" t="s">
        <v>348</v>
      </c>
      <c r="E396" s="133">
        <v>45202</v>
      </c>
      <c r="F396" s="147">
        <v>75000</v>
      </c>
    </row>
    <row r="397" spans="1:6" ht="15.75" x14ac:dyDescent="0.25">
      <c r="A397" s="111"/>
      <c r="B397" s="77" t="s">
        <v>348</v>
      </c>
      <c r="E397" s="135">
        <v>45202</v>
      </c>
      <c r="F397" s="148">
        <v>75000</v>
      </c>
    </row>
    <row r="398" spans="1:6" ht="15.75" x14ac:dyDescent="0.25">
      <c r="A398" s="111"/>
      <c r="B398" s="77" t="s">
        <v>348</v>
      </c>
      <c r="E398" s="135">
        <v>45202</v>
      </c>
      <c r="F398" s="148">
        <v>62000</v>
      </c>
    </row>
    <row r="399" spans="1:6" ht="15.75" x14ac:dyDescent="0.25">
      <c r="A399" s="111"/>
      <c r="B399" s="77" t="s">
        <v>348</v>
      </c>
      <c r="E399" s="135">
        <v>45202</v>
      </c>
      <c r="F399" s="148">
        <v>33850</v>
      </c>
    </row>
    <row r="400" spans="1:6" ht="15.75" x14ac:dyDescent="0.25">
      <c r="A400" s="111"/>
      <c r="B400" s="77" t="s">
        <v>348</v>
      </c>
      <c r="E400" s="135">
        <v>45202</v>
      </c>
      <c r="F400" s="148">
        <v>40650</v>
      </c>
    </row>
    <row r="401" spans="1:6" ht="15.75" x14ac:dyDescent="0.25">
      <c r="A401" s="111"/>
      <c r="B401" s="77" t="s">
        <v>348</v>
      </c>
      <c r="E401" s="135">
        <v>45202</v>
      </c>
      <c r="F401" s="148">
        <v>34350</v>
      </c>
    </row>
    <row r="402" spans="1:6" ht="15.75" x14ac:dyDescent="0.25">
      <c r="A402" s="111"/>
      <c r="B402" s="77" t="s">
        <v>348</v>
      </c>
      <c r="E402" s="135">
        <v>45202</v>
      </c>
      <c r="F402" s="148">
        <v>56100</v>
      </c>
    </row>
    <row r="403" spans="1:6" ht="15.75" x14ac:dyDescent="0.25">
      <c r="A403" s="111"/>
      <c r="B403" s="77" t="s">
        <v>348</v>
      </c>
      <c r="E403" s="135">
        <v>45202</v>
      </c>
      <c r="F403" s="148">
        <v>33850</v>
      </c>
    </row>
    <row r="404" spans="1:6" ht="15.75" x14ac:dyDescent="0.25">
      <c r="A404" s="111"/>
      <c r="B404" s="77" t="s">
        <v>348</v>
      </c>
      <c r="E404" s="135">
        <v>45202</v>
      </c>
      <c r="F404" s="148">
        <v>56050</v>
      </c>
    </row>
    <row r="405" spans="1:6" ht="15.75" x14ac:dyDescent="0.25">
      <c r="A405" s="111"/>
      <c r="B405" s="77" t="s">
        <v>348</v>
      </c>
      <c r="E405" s="135">
        <v>45202</v>
      </c>
      <c r="F405" s="148">
        <v>44150</v>
      </c>
    </row>
    <row r="406" spans="1:6" ht="15.75" x14ac:dyDescent="0.25">
      <c r="A406" s="111"/>
      <c r="B406" s="77" t="s">
        <v>348</v>
      </c>
      <c r="E406" s="135">
        <v>45202</v>
      </c>
      <c r="F406" s="148">
        <v>28100</v>
      </c>
    </row>
    <row r="407" spans="1:6" ht="15.75" x14ac:dyDescent="0.25">
      <c r="A407" s="111"/>
      <c r="B407" s="77" t="s">
        <v>348</v>
      </c>
      <c r="E407" s="135">
        <v>45202</v>
      </c>
      <c r="F407" s="148">
        <v>26300</v>
      </c>
    </row>
    <row r="408" spans="1:6" ht="15.75" x14ac:dyDescent="0.25">
      <c r="A408" s="111"/>
      <c r="B408" s="77" t="s">
        <v>348</v>
      </c>
      <c r="E408" s="135">
        <v>45202</v>
      </c>
      <c r="F408" s="148">
        <v>85850</v>
      </c>
    </row>
    <row r="409" spans="1:6" ht="15.75" x14ac:dyDescent="0.25">
      <c r="A409" s="111"/>
      <c r="B409" s="77" t="s">
        <v>348</v>
      </c>
      <c r="E409" s="135">
        <v>45202</v>
      </c>
      <c r="F409" s="148">
        <v>22500</v>
      </c>
    </row>
    <row r="410" spans="1:6" ht="15.75" x14ac:dyDescent="0.25">
      <c r="A410" s="111"/>
      <c r="B410" s="77" t="s">
        <v>348</v>
      </c>
      <c r="E410" s="135">
        <v>45202</v>
      </c>
      <c r="F410" s="148">
        <v>45250</v>
      </c>
    </row>
    <row r="411" spans="1:6" ht="15.75" x14ac:dyDescent="0.25">
      <c r="A411" s="111"/>
      <c r="B411" s="77" t="s">
        <v>348</v>
      </c>
      <c r="E411" s="135">
        <v>45202</v>
      </c>
      <c r="F411" s="148">
        <v>39250</v>
      </c>
    </row>
    <row r="412" spans="1:6" ht="15.75" x14ac:dyDescent="0.25">
      <c r="A412" s="111"/>
      <c r="B412" s="77" t="s">
        <v>348</v>
      </c>
      <c r="E412" s="135">
        <v>45202</v>
      </c>
      <c r="F412" s="148">
        <v>35000</v>
      </c>
    </row>
    <row r="413" spans="1:6" ht="15.75" x14ac:dyDescent="0.25">
      <c r="A413" s="111"/>
      <c r="B413" s="77" t="s">
        <v>348</v>
      </c>
      <c r="E413" s="135">
        <v>45231</v>
      </c>
      <c r="F413" s="148">
        <v>75000</v>
      </c>
    </row>
    <row r="414" spans="1:6" ht="15.75" x14ac:dyDescent="0.25">
      <c r="A414" s="111"/>
      <c r="B414" s="77" t="s">
        <v>348</v>
      </c>
      <c r="E414" s="135">
        <v>45231</v>
      </c>
      <c r="F414" s="148">
        <v>75000</v>
      </c>
    </row>
    <row r="415" spans="1:6" ht="15.75" x14ac:dyDescent="0.25">
      <c r="A415" s="111"/>
      <c r="B415" s="77" t="s">
        <v>348</v>
      </c>
      <c r="E415" s="135">
        <v>45231</v>
      </c>
      <c r="F415" s="148">
        <v>62000</v>
      </c>
    </row>
    <row r="416" spans="1:6" ht="15.75" x14ac:dyDescent="0.25">
      <c r="A416" s="111"/>
      <c r="B416" s="77" t="s">
        <v>348</v>
      </c>
      <c r="E416" s="135">
        <v>45231</v>
      </c>
      <c r="F416" s="148">
        <v>33850</v>
      </c>
    </row>
    <row r="417" spans="1:6" ht="15.75" x14ac:dyDescent="0.25">
      <c r="A417" s="111"/>
      <c r="B417" s="77" t="s">
        <v>348</v>
      </c>
      <c r="E417" s="135">
        <v>45231</v>
      </c>
      <c r="F417" s="148">
        <v>40650</v>
      </c>
    </row>
    <row r="418" spans="1:6" ht="15.75" x14ac:dyDescent="0.25">
      <c r="A418" s="111"/>
      <c r="B418" s="77" t="s">
        <v>348</v>
      </c>
      <c r="E418" s="135">
        <v>45231</v>
      </c>
      <c r="F418" s="148">
        <v>34350</v>
      </c>
    </row>
    <row r="419" spans="1:6" ht="15.75" x14ac:dyDescent="0.25">
      <c r="A419" s="111"/>
      <c r="B419" s="77" t="s">
        <v>348</v>
      </c>
      <c r="E419" s="135">
        <v>45231</v>
      </c>
      <c r="F419" s="148">
        <v>56100</v>
      </c>
    </row>
    <row r="420" spans="1:6" ht="15.75" x14ac:dyDescent="0.25">
      <c r="A420" s="111"/>
      <c r="B420" s="77" t="s">
        <v>348</v>
      </c>
      <c r="E420" s="135">
        <v>45231</v>
      </c>
      <c r="F420" s="148">
        <v>33850</v>
      </c>
    </row>
    <row r="421" spans="1:6" ht="15.75" x14ac:dyDescent="0.25">
      <c r="A421" s="111"/>
      <c r="B421" s="77" t="s">
        <v>348</v>
      </c>
      <c r="E421" s="135">
        <v>45231</v>
      </c>
      <c r="F421" s="148">
        <v>56050</v>
      </c>
    </row>
    <row r="422" spans="1:6" ht="15.75" x14ac:dyDescent="0.25">
      <c r="A422" s="111"/>
      <c r="B422" s="77" t="s">
        <v>348</v>
      </c>
      <c r="E422" s="135">
        <v>45231</v>
      </c>
      <c r="F422" s="148">
        <v>44150</v>
      </c>
    </row>
    <row r="423" spans="1:6" ht="15.75" x14ac:dyDescent="0.25">
      <c r="A423" s="111"/>
      <c r="B423" s="77" t="s">
        <v>348</v>
      </c>
      <c r="E423" s="135">
        <v>45231</v>
      </c>
      <c r="F423" s="148">
        <v>28100</v>
      </c>
    </row>
    <row r="424" spans="1:6" ht="15.75" x14ac:dyDescent="0.25">
      <c r="A424" s="111"/>
      <c r="B424" s="77" t="s">
        <v>348</v>
      </c>
      <c r="E424" s="135">
        <v>45231</v>
      </c>
      <c r="F424" s="148">
        <v>26300</v>
      </c>
    </row>
    <row r="425" spans="1:6" ht="15.75" x14ac:dyDescent="0.25">
      <c r="A425" s="111"/>
      <c r="B425" s="77" t="s">
        <v>348</v>
      </c>
      <c r="E425" s="135">
        <v>45231</v>
      </c>
      <c r="F425" s="148">
        <v>85850</v>
      </c>
    </row>
    <row r="426" spans="1:6" ht="15.75" x14ac:dyDescent="0.25">
      <c r="A426" s="111"/>
      <c r="B426" s="77" t="s">
        <v>348</v>
      </c>
      <c r="E426" s="135">
        <v>45231</v>
      </c>
      <c r="F426" s="148">
        <v>22500</v>
      </c>
    </row>
    <row r="427" spans="1:6" ht="15.75" x14ac:dyDescent="0.25">
      <c r="A427" s="111"/>
      <c r="B427" s="77" t="s">
        <v>348</v>
      </c>
      <c r="E427" s="135">
        <v>45231</v>
      </c>
      <c r="F427" s="148">
        <v>45250</v>
      </c>
    </row>
    <row r="428" spans="1:6" ht="15.75" x14ac:dyDescent="0.25">
      <c r="A428" s="111"/>
      <c r="B428" s="77" t="s">
        <v>348</v>
      </c>
      <c r="E428" s="135">
        <v>45231</v>
      </c>
      <c r="F428" s="148">
        <v>39250</v>
      </c>
    </row>
    <row r="429" spans="1:6" ht="15.75" x14ac:dyDescent="0.25">
      <c r="A429" s="111"/>
      <c r="B429" s="77" t="s">
        <v>348</v>
      </c>
      <c r="E429" s="135">
        <v>45231</v>
      </c>
      <c r="F429" s="148">
        <v>35000</v>
      </c>
    </row>
    <row r="430" spans="1:6" ht="15.75" x14ac:dyDescent="0.25">
      <c r="A430" s="111"/>
      <c r="B430" s="77" t="s">
        <v>348</v>
      </c>
      <c r="E430" s="135">
        <v>45261</v>
      </c>
      <c r="F430" s="148">
        <v>62000</v>
      </c>
    </row>
    <row r="431" spans="1:6" ht="15.75" x14ac:dyDescent="0.25">
      <c r="A431" s="111"/>
      <c r="B431" s="77" t="s">
        <v>348</v>
      </c>
      <c r="E431" s="135">
        <v>45261</v>
      </c>
      <c r="F431" s="148">
        <v>22500</v>
      </c>
    </row>
    <row r="432" spans="1:6" ht="15.75" x14ac:dyDescent="0.25">
      <c r="A432" s="111"/>
      <c r="B432" s="77" t="s">
        <v>348</v>
      </c>
      <c r="E432" s="135">
        <v>45261</v>
      </c>
      <c r="F432" s="148">
        <v>39250</v>
      </c>
    </row>
    <row r="433" spans="1:6" ht="15.75" x14ac:dyDescent="0.25">
      <c r="A433" s="111"/>
      <c r="B433" s="77" t="s">
        <v>348</v>
      </c>
      <c r="E433" s="135">
        <v>45261</v>
      </c>
      <c r="F433" s="148">
        <v>75000</v>
      </c>
    </row>
    <row r="434" spans="1:6" ht="15.75" x14ac:dyDescent="0.25">
      <c r="A434" s="111"/>
      <c r="B434" s="77" t="s">
        <v>348</v>
      </c>
      <c r="E434" s="135">
        <v>45261</v>
      </c>
      <c r="F434" s="148">
        <v>75000</v>
      </c>
    </row>
    <row r="435" spans="1:6" ht="15.75" x14ac:dyDescent="0.25">
      <c r="A435" s="111"/>
      <c r="B435" s="77" t="s">
        <v>348</v>
      </c>
      <c r="E435" s="135">
        <v>45261</v>
      </c>
      <c r="F435" s="148">
        <v>33850</v>
      </c>
    </row>
    <row r="436" spans="1:6" ht="15.75" x14ac:dyDescent="0.25">
      <c r="A436" s="111"/>
      <c r="B436" s="77" t="s">
        <v>348</v>
      </c>
      <c r="E436" s="135">
        <v>45261</v>
      </c>
      <c r="F436" s="148">
        <v>34350</v>
      </c>
    </row>
    <row r="437" spans="1:6" ht="15.75" x14ac:dyDescent="0.25">
      <c r="A437" s="111"/>
      <c r="B437" s="77" t="s">
        <v>348</v>
      </c>
      <c r="E437" s="135">
        <v>45261</v>
      </c>
      <c r="F437" s="148">
        <v>56100</v>
      </c>
    </row>
    <row r="438" spans="1:6" ht="15.75" x14ac:dyDescent="0.25">
      <c r="A438" s="111"/>
      <c r="B438" s="77" t="s">
        <v>348</v>
      </c>
      <c r="E438" s="135">
        <v>45261</v>
      </c>
      <c r="F438" s="148">
        <v>33850</v>
      </c>
    </row>
    <row r="439" spans="1:6" ht="15.75" x14ac:dyDescent="0.25">
      <c r="A439" s="111"/>
      <c r="B439" s="77" t="s">
        <v>348</v>
      </c>
      <c r="E439" s="135">
        <v>45261</v>
      </c>
      <c r="F439" s="148">
        <v>56050</v>
      </c>
    </row>
    <row r="440" spans="1:6" ht="15.75" x14ac:dyDescent="0.25">
      <c r="A440" s="111"/>
      <c r="B440" s="77" t="s">
        <v>348</v>
      </c>
      <c r="E440" s="135">
        <v>45261</v>
      </c>
      <c r="F440" s="148">
        <v>44150</v>
      </c>
    </row>
    <row r="441" spans="1:6" ht="15.75" x14ac:dyDescent="0.25">
      <c r="A441" s="111"/>
      <c r="B441" s="77" t="s">
        <v>348</v>
      </c>
      <c r="E441" s="135">
        <v>45261</v>
      </c>
      <c r="F441" s="148">
        <v>28100</v>
      </c>
    </row>
    <row r="442" spans="1:6" ht="15.75" x14ac:dyDescent="0.25">
      <c r="A442" s="111"/>
      <c r="B442" s="77" t="s">
        <v>348</v>
      </c>
      <c r="E442" s="135">
        <v>45261</v>
      </c>
      <c r="F442" s="148">
        <v>85850</v>
      </c>
    </row>
    <row r="443" spans="1:6" ht="15.75" x14ac:dyDescent="0.25">
      <c r="A443" s="111"/>
      <c r="B443" s="77" t="s">
        <v>348</v>
      </c>
      <c r="E443" s="135">
        <v>45261</v>
      </c>
      <c r="F443" s="148">
        <v>45250</v>
      </c>
    </row>
    <row r="444" spans="1:6" ht="15.75" x14ac:dyDescent="0.25">
      <c r="A444" s="111"/>
      <c r="B444" s="77" t="s">
        <v>348</v>
      </c>
      <c r="E444" s="135">
        <v>45261</v>
      </c>
      <c r="F444" s="148">
        <v>35000</v>
      </c>
    </row>
    <row r="445" spans="1:6" ht="15.75" x14ac:dyDescent="0.25">
      <c r="A445" s="111"/>
      <c r="B445" s="77" t="s">
        <v>348</v>
      </c>
      <c r="E445" s="135">
        <v>45261</v>
      </c>
      <c r="F445" s="148">
        <v>26300</v>
      </c>
    </row>
    <row r="446" spans="1:6" ht="15.75" x14ac:dyDescent="0.25">
      <c r="A446" s="111"/>
      <c r="B446" s="77" t="s">
        <v>646</v>
      </c>
      <c r="E446" s="146"/>
      <c r="F446" s="106">
        <v>5689.44</v>
      </c>
    </row>
    <row r="447" spans="1:6" ht="15.75" x14ac:dyDescent="0.25">
      <c r="A447" s="111"/>
      <c r="B447" s="77" t="s">
        <v>830</v>
      </c>
      <c r="E447" s="146"/>
      <c r="F447" s="106">
        <v>138008</v>
      </c>
    </row>
    <row r="448" spans="1:6" ht="15.75" x14ac:dyDescent="0.25">
      <c r="A448" s="111"/>
      <c r="B448" s="77" t="s">
        <v>831</v>
      </c>
      <c r="E448" s="146"/>
      <c r="F448" s="106">
        <v>28466</v>
      </c>
    </row>
    <row r="449" spans="1:6" ht="15.75" x14ac:dyDescent="0.25">
      <c r="A449" s="111"/>
      <c r="B449" s="77" t="s">
        <v>651</v>
      </c>
      <c r="E449" s="146"/>
      <c r="F449" s="106">
        <v>500</v>
      </c>
    </row>
    <row r="450" spans="1:6" ht="15.75" x14ac:dyDescent="0.25">
      <c r="A450" s="111"/>
      <c r="B450" s="77" t="s">
        <v>653</v>
      </c>
      <c r="E450" s="146"/>
      <c r="F450" s="106">
        <v>5000</v>
      </c>
    </row>
    <row r="451" spans="1:6" ht="15.75" x14ac:dyDescent="0.25">
      <c r="A451" s="111"/>
      <c r="B451" s="77" t="s">
        <v>832</v>
      </c>
      <c r="E451" s="146"/>
      <c r="F451" s="106">
        <v>17.3</v>
      </c>
    </row>
    <row r="452" spans="1:6" ht="15.75" x14ac:dyDescent="0.25">
      <c r="A452" s="111"/>
      <c r="B452" s="77" t="s">
        <v>103</v>
      </c>
      <c r="E452" s="146"/>
      <c r="F452" s="106">
        <v>3810</v>
      </c>
    </row>
    <row r="453" spans="1:6" ht="15.75" x14ac:dyDescent="0.25">
      <c r="A453" s="111"/>
      <c r="B453" s="77" t="s">
        <v>101</v>
      </c>
      <c r="C453" t="s">
        <v>346</v>
      </c>
      <c r="D453" s="77"/>
      <c r="E453" s="108">
        <v>45209</v>
      </c>
      <c r="F453" s="106">
        <v>36000</v>
      </c>
    </row>
    <row r="454" spans="1:6" ht="15.75" x14ac:dyDescent="0.25">
      <c r="A454" s="53"/>
      <c r="B454" s="77" t="s">
        <v>101</v>
      </c>
      <c r="C454" t="s">
        <v>346</v>
      </c>
      <c r="D454" s="77"/>
      <c r="E454" s="108">
        <v>45231</v>
      </c>
      <c r="F454" s="106">
        <v>36000</v>
      </c>
    </row>
    <row r="455" spans="1:6" ht="16.5" thickBot="1" x14ac:dyDescent="0.3">
      <c r="A455" s="53"/>
      <c r="B455" s="77" t="s">
        <v>101</v>
      </c>
      <c r="C455" t="s">
        <v>346</v>
      </c>
      <c r="D455" s="77"/>
      <c r="E455" s="108">
        <v>45267</v>
      </c>
      <c r="F455" s="106">
        <v>36000</v>
      </c>
    </row>
    <row r="456" spans="1:6" ht="15.75" x14ac:dyDescent="0.25">
      <c r="A456" s="53"/>
      <c r="B456" s="178" t="s">
        <v>646</v>
      </c>
      <c r="C456" s="178" t="s">
        <v>892</v>
      </c>
      <c r="E456" s="195"/>
      <c r="F456" s="147">
        <v>2653.21</v>
      </c>
    </row>
    <row r="457" spans="1:6" ht="15.75" x14ac:dyDescent="0.25">
      <c r="A457" s="53"/>
      <c r="B457" s="77" t="s">
        <v>926</v>
      </c>
      <c r="C457" s="77" t="s">
        <v>892</v>
      </c>
      <c r="E457" s="194"/>
      <c r="F457" s="148">
        <v>375</v>
      </c>
    </row>
    <row r="458" spans="1:6" ht="15.75" x14ac:dyDescent="0.25">
      <c r="A458" s="53"/>
      <c r="B458" s="77" t="s">
        <v>830</v>
      </c>
      <c r="C458" s="77" t="s">
        <v>892</v>
      </c>
      <c r="E458" s="194"/>
      <c r="F458" s="148">
        <v>157000</v>
      </c>
    </row>
    <row r="459" spans="1:6" ht="15.75" x14ac:dyDescent="0.25">
      <c r="A459" s="53"/>
      <c r="B459" s="77" t="s">
        <v>649</v>
      </c>
      <c r="C459" s="77" t="s">
        <v>892</v>
      </c>
      <c r="E459" s="194"/>
      <c r="F459" s="148">
        <v>3400</v>
      </c>
    </row>
    <row r="460" spans="1:6" ht="15.75" x14ac:dyDescent="0.25">
      <c r="A460" s="53"/>
      <c r="B460" s="77" t="s">
        <v>927</v>
      </c>
      <c r="C460" s="77" t="s">
        <v>892</v>
      </c>
      <c r="E460" s="194"/>
      <c r="F460" s="148">
        <v>8932</v>
      </c>
    </row>
    <row r="461" spans="1:6" ht="15.75" x14ac:dyDescent="0.25">
      <c r="A461" s="53"/>
      <c r="B461" s="77" t="s">
        <v>653</v>
      </c>
      <c r="C461" s="77" t="s">
        <v>892</v>
      </c>
      <c r="E461" s="194"/>
      <c r="F461" s="148">
        <v>15000</v>
      </c>
    </row>
    <row r="462" spans="1:6" ht="15.75" x14ac:dyDescent="0.25">
      <c r="A462" s="53"/>
      <c r="B462" s="77" t="s">
        <v>928</v>
      </c>
      <c r="C462" s="77" t="s">
        <v>892</v>
      </c>
      <c r="E462" s="194"/>
      <c r="F462" s="148">
        <v>6300</v>
      </c>
    </row>
    <row r="463" spans="1:6" ht="15.75" x14ac:dyDescent="0.25">
      <c r="A463" s="53"/>
      <c r="B463" s="77" t="s">
        <v>929</v>
      </c>
      <c r="C463" s="77" t="s">
        <v>892</v>
      </c>
      <c r="E463" s="194"/>
      <c r="F463" s="148">
        <v>375</v>
      </c>
    </row>
    <row r="464" spans="1:6" ht="16.5" thickBot="1" x14ac:dyDescent="0.3">
      <c r="A464" s="50"/>
      <c r="B464" s="143" t="s">
        <v>103</v>
      </c>
      <c r="C464" s="143" t="s">
        <v>892</v>
      </c>
      <c r="E464" s="196"/>
      <c r="F464" s="197">
        <v>15630</v>
      </c>
    </row>
    <row r="465" spans="1:6" ht="15.75" x14ac:dyDescent="0.25">
      <c r="A465" s="50"/>
      <c r="B465" s="178" t="s">
        <v>348</v>
      </c>
      <c r="D465" s="178"/>
      <c r="E465" s="193">
        <v>45371</v>
      </c>
      <c r="F465" s="1">
        <v>150000</v>
      </c>
    </row>
    <row r="466" spans="1:6" ht="15.75" x14ac:dyDescent="0.25">
      <c r="A466" s="50"/>
      <c r="B466" s="77" t="s">
        <v>348</v>
      </c>
      <c r="D466" s="77"/>
      <c r="E466" s="179">
        <v>45292</v>
      </c>
      <c r="F466" s="1">
        <v>75000</v>
      </c>
    </row>
    <row r="467" spans="1:6" ht="15.75" x14ac:dyDescent="0.25">
      <c r="A467" s="50"/>
      <c r="B467" s="77" t="s">
        <v>348</v>
      </c>
      <c r="D467" s="77"/>
      <c r="E467" s="179">
        <v>45292</v>
      </c>
      <c r="F467" s="1">
        <v>75000</v>
      </c>
    </row>
    <row r="468" spans="1:6" ht="15.75" x14ac:dyDescent="0.25">
      <c r="A468" s="50"/>
      <c r="B468" s="77" t="s">
        <v>348</v>
      </c>
      <c r="D468" s="77"/>
      <c r="E468" s="179">
        <v>45292</v>
      </c>
      <c r="F468" s="1">
        <v>33850</v>
      </c>
    </row>
    <row r="469" spans="1:6" ht="15.75" x14ac:dyDescent="0.25">
      <c r="A469" s="50"/>
      <c r="B469" s="77" t="s">
        <v>348</v>
      </c>
      <c r="D469" s="77"/>
      <c r="E469" s="179">
        <v>45292</v>
      </c>
      <c r="F469" s="1">
        <v>40650</v>
      </c>
    </row>
    <row r="470" spans="1:6" ht="15.75" x14ac:dyDescent="0.25">
      <c r="A470" s="50"/>
      <c r="B470" s="77" t="s">
        <v>348</v>
      </c>
      <c r="D470" s="77"/>
      <c r="E470" s="179">
        <v>45292</v>
      </c>
      <c r="F470" s="1">
        <v>34350</v>
      </c>
    </row>
    <row r="471" spans="1:6" ht="15.75" x14ac:dyDescent="0.25">
      <c r="A471" s="50"/>
      <c r="B471" s="77" t="s">
        <v>348</v>
      </c>
      <c r="D471" s="77"/>
      <c r="E471" s="179">
        <v>45292</v>
      </c>
      <c r="F471" s="1">
        <v>56100</v>
      </c>
    </row>
    <row r="472" spans="1:6" ht="15.75" x14ac:dyDescent="0.25">
      <c r="A472" s="50"/>
      <c r="B472" s="77" t="s">
        <v>348</v>
      </c>
      <c r="D472" s="77"/>
      <c r="E472" s="179">
        <v>45292</v>
      </c>
      <c r="F472" s="1">
        <v>33850</v>
      </c>
    </row>
    <row r="473" spans="1:6" ht="15.75" x14ac:dyDescent="0.25">
      <c r="A473" s="50"/>
      <c r="B473" s="77" t="s">
        <v>348</v>
      </c>
      <c r="D473" s="77"/>
      <c r="E473" s="179">
        <v>45292</v>
      </c>
      <c r="F473" s="1">
        <v>56050</v>
      </c>
    </row>
    <row r="474" spans="1:6" ht="15.75" x14ac:dyDescent="0.25">
      <c r="A474" s="50"/>
      <c r="B474" s="77" t="s">
        <v>348</v>
      </c>
      <c r="D474" s="77"/>
      <c r="E474" s="179">
        <v>45292</v>
      </c>
      <c r="F474" s="1">
        <v>44150</v>
      </c>
    </row>
    <row r="475" spans="1:6" ht="15.75" x14ac:dyDescent="0.25">
      <c r="A475" s="50"/>
      <c r="B475" s="77" t="s">
        <v>348</v>
      </c>
      <c r="D475" s="77"/>
      <c r="E475" s="179">
        <v>45292</v>
      </c>
      <c r="F475" s="1">
        <v>28100</v>
      </c>
    </row>
    <row r="476" spans="1:6" ht="15.75" x14ac:dyDescent="0.25">
      <c r="A476" s="50"/>
      <c r="B476" s="77" t="s">
        <v>348</v>
      </c>
      <c r="D476" s="77"/>
      <c r="E476" s="179">
        <v>45292</v>
      </c>
      <c r="F476" s="1">
        <v>26300</v>
      </c>
    </row>
    <row r="477" spans="1:6" ht="15.75" x14ac:dyDescent="0.25">
      <c r="A477" s="50"/>
      <c r="B477" s="77" t="s">
        <v>348</v>
      </c>
      <c r="D477" s="77"/>
      <c r="E477" s="179">
        <v>45292</v>
      </c>
      <c r="F477" s="1">
        <v>85850</v>
      </c>
    </row>
    <row r="478" spans="1:6" ht="15.75" x14ac:dyDescent="0.25">
      <c r="A478" s="50"/>
      <c r="B478" s="77" t="s">
        <v>348</v>
      </c>
      <c r="D478" s="77"/>
      <c r="E478" s="179">
        <v>45292</v>
      </c>
      <c r="F478" s="1">
        <v>45250</v>
      </c>
    </row>
    <row r="479" spans="1:6" ht="15.75" x14ac:dyDescent="0.25">
      <c r="A479" s="50"/>
      <c r="B479" s="77" t="s">
        <v>348</v>
      </c>
      <c r="D479" s="77"/>
      <c r="E479" s="179">
        <v>45292</v>
      </c>
      <c r="F479" s="1">
        <v>39250</v>
      </c>
    </row>
    <row r="480" spans="1:6" ht="15.75" x14ac:dyDescent="0.25">
      <c r="A480" s="50"/>
      <c r="B480" s="77" t="s">
        <v>348</v>
      </c>
      <c r="D480" s="77"/>
      <c r="E480" s="179">
        <v>45292</v>
      </c>
      <c r="F480" s="1">
        <v>35000</v>
      </c>
    </row>
    <row r="481" spans="1:6" ht="15.75" x14ac:dyDescent="0.25">
      <c r="A481" s="50"/>
      <c r="B481" s="77" t="s">
        <v>348</v>
      </c>
      <c r="D481" s="77"/>
      <c r="E481" s="179">
        <v>45292</v>
      </c>
      <c r="F481" s="1">
        <v>62000</v>
      </c>
    </row>
    <row r="482" spans="1:6" ht="15.75" x14ac:dyDescent="0.25">
      <c r="A482" s="50"/>
      <c r="B482" s="77" t="s">
        <v>348</v>
      </c>
      <c r="D482" s="77"/>
      <c r="E482" s="179">
        <v>45292</v>
      </c>
      <c r="F482" s="1">
        <v>22500</v>
      </c>
    </row>
    <row r="483" spans="1:6" ht="15.75" x14ac:dyDescent="0.25">
      <c r="A483" s="50"/>
      <c r="B483" s="77" t="s">
        <v>348</v>
      </c>
      <c r="D483" s="77"/>
      <c r="E483" s="179">
        <v>45322</v>
      </c>
      <c r="F483" s="1">
        <v>81300</v>
      </c>
    </row>
    <row r="484" spans="1:6" ht="15.75" x14ac:dyDescent="0.25">
      <c r="A484" s="50"/>
      <c r="B484" s="77" t="s">
        <v>348</v>
      </c>
      <c r="D484" s="77"/>
      <c r="E484" s="179">
        <v>45323</v>
      </c>
      <c r="F484" s="1">
        <v>62000</v>
      </c>
    </row>
    <row r="485" spans="1:6" ht="15.75" x14ac:dyDescent="0.25">
      <c r="A485" s="50"/>
      <c r="B485" s="77" t="s">
        <v>348</v>
      </c>
      <c r="D485" s="77"/>
      <c r="E485" s="179">
        <v>45323</v>
      </c>
      <c r="F485" s="1">
        <v>22500</v>
      </c>
    </row>
    <row r="486" spans="1:6" ht="15.75" x14ac:dyDescent="0.25">
      <c r="A486" s="50"/>
      <c r="B486" s="77" t="s">
        <v>348</v>
      </c>
      <c r="D486" s="77"/>
      <c r="E486" s="179">
        <v>45323</v>
      </c>
      <c r="F486" s="1">
        <v>75000</v>
      </c>
    </row>
    <row r="487" spans="1:6" ht="15.75" x14ac:dyDescent="0.25">
      <c r="A487" s="50"/>
      <c r="B487" s="77" t="s">
        <v>348</v>
      </c>
      <c r="D487" s="77"/>
      <c r="E487" s="179">
        <v>45323</v>
      </c>
      <c r="F487" s="1">
        <v>75000</v>
      </c>
    </row>
    <row r="488" spans="1:6" ht="15.75" x14ac:dyDescent="0.25">
      <c r="A488" s="50"/>
      <c r="B488" s="77" t="s">
        <v>348</v>
      </c>
      <c r="D488" s="77"/>
      <c r="E488" s="179">
        <v>45323</v>
      </c>
      <c r="F488" s="1">
        <v>33850</v>
      </c>
    </row>
    <row r="489" spans="1:6" ht="15.75" x14ac:dyDescent="0.25">
      <c r="A489" s="50"/>
      <c r="B489" s="77" t="s">
        <v>348</v>
      </c>
      <c r="D489" s="77"/>
      <c r="E489" s="179">
        <v>45323</v>
      </c>
      <c r="F489" s="1">
        <v>34350</v>
      </c>
    </row>
    <row r="490" spans="1:6" ht="15.75" x14ac:dyDescent="0.25">
      <c r="A490" s="50"/>
      <c r="B490" s="77" t="s">
        <v>348</v>
      </c>
      <c r="D490" s="77"/>
      <c r="E490" s="179">
        <v>45323</v>
      </c>
      <c r="F490" s="1">
        <v>56100</v>
      </c>
    </row>
    <row r="491" spans="1:6" ht="15.75" x14ac:dyDescent="0.25">
      <c r="A491" s="50"/>
      <c r="B491" s="77" t="s">
        <v>348</v>
      </c>
      <c r="D491" s="77"/>
      <c r="E491" s="179">
        <v>45323</v>
      </c>
      <c r="F491" s="1">
        <v>33850</v>
      </c>
    </row>
    <row r="492" spans="1:6" ht="15.75" x14ac:dyDescent="0.25">
      <c r="A492" s="50"/>
      <c r="B492" s="77" t="s">
        <v>348</v>
      </c>
      <c r="D492" s="77"/>
      <c r="E492" s="179">
        <v>45323</v>
      </c>
      <c r="F492" s="1">
        <v>56050</v>
      </c>
    </row>
    <row r="493" spans="1:6" ht="15.75" x14ac:dyDescent="0.25">
      <c r="A493" s="50"/>
      <c r="B493" s="77" t="s">
        <v>348</v>
      </c>
      <c r="D493" s="77"/>
      <c r="E493" s="179">
        <v>45323</v>
      </c>
      <c r="F493" s="1">
        <v>44150</v>
      </c>
    </row>
    <row r="494" spans="1:6" ht="15.75" x14ac:dyDescent="0.25">
      <c r="A494" s="50"/>
      <c r="B494" s="77" t="s">
        <v>348</v>
      </c>
      <c r="D494" s="77"/>
      <c r="E494" s="179">
        <v>45323</v>
      </c>
      <c r="F494" s="1">
        <v>28100</v>
      </c>
    </row>
    <row r="495" spans="1:6" ht="15.75" x14ac:dyDescent="0.25">
      <c r="A495" s="50"/>
      <c r="B495" s="77" t="s">
        <v>348</v>
      </c>
      <c r="D495" s="77"/>
      <c r="E495" s="179">
        <v>45323</v>
      </c>
      <c r="F495" s="1">
        <v>26300</v>
      </c>
    </row>
    <row r="496" spans="1:6" ht="15.75" x14ac:dyDescent="0.25">
      <c r="A496" s="50"/>
      <c r="B496" s="77" t="s">
        <v>348</v>
      </c>
      <c r="D496" s="77"/>
      <c r="E496" s="179">
        <v>45323</v>
      </c>
      <c r="F496" s="1">
        <v>85850</v>
      </c>
    </row>
    <row r="497" spans="1:6" ht="15.75" x14ac:dyDescent="0.25">
      <c r="A497" s="50"/>
      <c r="B497" s="77" t="s">
        <v>348</v>
      </c>
      <c r="D497" s="77"/>
      <c r="E497" s="179">
        <v>45323</v>
      </c>
      <c r="F497" s="1">
        <v>45250</v>
      </c>
    </row>
    <row r="498" spans="1:6" ht="15.75" x14ac:dyDescent="0.25">
      <c r="A498" s="50"/>
      <c r="B498" s="77" t="s">
        <v>348</v>
      </c>
      <c r="D498" s="77"/>
      <c r="E498" s="179">
        <v>45323</v>
      </c>
      <c r="F498" s="1">
        <v>39250</v>
      </c>
    </row>
    <row r="499" spans="1:6" ht="15.75" x14ac:dyDescent="0.25">
      <c r="A499" s="50"/>
      <c r="B499" s="77" t="s">
        <v>348</v>
      </c>
      <c r="D499" s="77"/>
      <c r="E499" s="179">
        <v>45323</v>
      </c>
      <c r="F499" s="1">
        <v>35000</v>
      </c>
    </row>
    <row r="500" spans="1:6" ht="15.75" x14ac:dyDescent="0.25">
      <c r="A500" s="50"/>
      <c r="B500" s="77" t="s">
        <v>348</v>
      </c>
      <c r="D500" s="77"/>
      <c r="E500" s="179">
        <v>45352</v>
      </c>
      <c r="F500" s="1">
        <v>62000</v>
      </c>
    </row>
    <row r="501" spans="1:6" ht="15.75" x14ac:dyDescent="0.25">
      <c r="A501" s="50"/>
      <c r="B501" s="77" t="s">
        <v>348</v>
      </c>
      <c r="D501" s="77"/>
      <c r="E501" s="179">
        <v>45352</v>
      </c>
      <c r="F501" s="1">
        <v>22500</v>
      </c>
    </row>
    <row r="502" spans="1:6" ht="15.75" x14ac:dyDescent="0.25">
      <c r="A502" s="50"/>
      <c r="B502" s="77" t="s">
        <v>348</v>
      </c>
      <c r="D502" s="77"/>
      <c r="E502" s="179">
        <v>45352</v>
      </c>
      <c r="F502" s="1">
        <v>75000</v>
      </c>
    </row>
    <row r="503" spans="1:6" ht="15.75" x14ac:dyDescent="0.25">
      <c r="A503" s="50"/>
      <c r="B503" s="77" t="s">
        <v>348</v>
      </c>
      <c r="D503" s="77"/>
      <c r="E503" s="179">
        <v>45352</v>
      </c>
      <c r="F503" s="1">
        <v>75000</v>
      </c>
    </row>
    <row r="504" spans="1:6" ht="15.75" x14ac:dyDescent="0.25">
      <c r="A504" s="50"/>
      <c r="B504" s="77" t="s">
        <v>348</v>
      </c>
      <c r="D504" s="77"/>
      <c r="E504" s="179">
        <v>45352</v>
      </c>
      <c r="F504" s="1">
        <v>34350</v>
      </c>
    </row>
    <row r="505" spans="1:6" ht="15.75" x14ac:dyDescent="0.25">
      <c r="A505" s="50"/>
      <c r="B505" s="77" t="s">
        <v>348</v>
      </c>
      <c r="D505" s="77"/>
      <c r="E505" s="179">
        <v>45352</v>
      </c>
      <c r="F505" s="1">
        <v>56100</v>
      </c>
    </row>
    <row r="506" spans="1:6" ht="15.75" x14ac:dyDescent="0.25">
      <c r="A506" s="50"/>
      <c r="B506" s="77" t="s">
        <v>348</v>
      </c>
      <c r="D506" s="77"/>
      <c r="E506" s="179">
        <v>45352</v>
      </c>
      <c r="F506" s="1">
        <v>28100</v>
      </c>
    </row>
    <row r="507" spans="1:6" ht="15.75" x14ac:dyDescent="0.25">
      <c r="A507" s="50"/>
      <c r="B507" s="77" t="s">
        <v>348</v>
      </c>
      <c r="D507" s="77"/>
      <c r="E507" s="179">
        <v>45352</v>
      </c>
      <c r="F507" s="1">
        <v>85850</v>
      </c>
    </row>
    <row r="508" spans="1:6" ht="15.75" x14ac:dyDescent="0.25">
      <c r="A508" s="50"/>
      <c r="B508" s="77" t="s">
        <v>348</v>
      </c>
      <c r="D508" s="77"/>
      <c r="E508" s="179">
        <v>45352</v>
      </c>
      <c r="F508" s="1">
        <v>45250</v>
      </c>
    </row>
    <row r="509" spans="1:6" ht="15.75" x14ac:dyDescent="0.25">
      <c r="A509" s="50"/>
      <c r="B509" s="77" t="s">
        <v>348</v>
      </c>
      <c r="D509" s="77"/>
      <c r="E509" s="179">
        <v>45352</v>
      </c>
      <c r="F509" s="1">
        <v>35000</v>
      </c>
    </row>
    <row r="510" spans="1:6" ht="15.75" x14ac:dyDescent="0.25">
      <c r="A510" s="50"/>
      <c r="B510" s="77" t="s">
        <v>348</v>
      </c>
      <c r="D510" s="77"/>
      <c r="E510" s="179">
        <v>45381</v>
      </c>
      <c r="F510" s="1">
        <v>62000</v>
      </c>
    </row>
    <row r="511" spans="1:6" ht="15.75" x14ac:dyDescent="0.25">
      <c r="A511" s="50"/>
      <c r="B511" s="77" t="s">
        <v>348</v>
      </c>
      <c r="D511" s="77"/>
      <c r="E511" s="179">
        <v>45381</v>
      </c>
      <c r="F511" s="1">
        <v>22500</v>
      </c>
    </row>
    <row r="512" spans="1:6" ht="15.75" x14ac:dyDescent="0.25">
      <c r="A512" s="50"/>
      <c r="B512" s="77" t="s">
        <v>348</v>
      </c>
      <c r="D512" s="77"/>
      <c r="E512" s="179">
        <v>45381</v>
      </c>
      <c r="F512" s="1">
        <v>75000</v>
      </c>
    </row>
    <row r="513" spans="1:6" ht="15.75" x14ac:dyDescent="0.25">
      <c r="A513" s="50"/>
      <c r="B513" s="77" t="s">
        <v>348</v>
      </c>
      <c r="D513" s="77"/>
      <c r="E513" s="179">
        <v>45381</v>
      </c>
      <c r="F513" s="1">
        <v>75000</v>
      </c>
    </row>
    <row r="514" spans="1:6" ht="15.75" x14ac:dyDescent="0.25">
      <c r="A514" s="50"/>
      <c r="B514" s="77" t="s">
        <v>348</v>
      </c>
      <c r="D514" s="77"/>
      <c r="E514" s="179">
        <v>45381</v>
      </c>
      <c r="F514" s="1">
        <v>34350</v>
      </c>
    </row>
    <row r="515" spans="1:6" ht="15.75" x14ac:dyDescent="0.25">
      <c r="A515" s="50"/>
      <c r="B515" s="77" t="s">
        <v>348</v>
      </c>
      <c r="D515" s="77"/>
      <c r="E515" s="179">
        <v>45381</v>
      </c>
      <c r="F515" s="1">
        <v>56100</v>
      </c>
    </row>
    <row r="516" spans="1:6" ht="15.75" x14ac:dyDescent="0.25">
      <c r="A516" s="50"/>
      <c r="B516" s="77" t="s">
        <v>348</v>
      </c>
      <c r="D516" s="77"/>
      <c r="E516" s="179">
        <v>45381</v>
      </c>
      <c r="F516" s="1">
        <v>28100</v>
      </c>
    </row>
    <row r="517" spans="1:6" ht="15.75" x14ac:dyDescent="0.25">
      <c r="A517" s="50"/>
      <c r="B517" s="77" t="s">
        <v>348</v>
      </c>
      <c r="D517" s="77"/>
      <c r="E517" s="179">
        <v>45381</v>
      </c>
      <c r="F517" s="1">
        <v>85850</v>
      </c>
    </row>
    <row r="518" spans="1:6" ht="15.75" x14ac:dyDescent="0.25">
      <c r="A518" s="50"/>
      <c r="B518" s="77" t="s">
        <v>348</v>
      </c>
      <c r="D518" s="77"/>
      <c r="E518" s="179">
        <v>45381</v>
      </c>
      <c r="F518" s="1">
        <v>45250</v>
      </c>
    </row>
    <row r="519" spans="1:6" ht="16.5" thickBot="1" x14ac:dyDescent="0.3">
      <c r="A519" s="50"/>
      <c r="B519" s="143" t="s">
        <v>348</v>
      </c>
      <c r="D519" s="143"/>
      <c r="E519" s="180">
        <v>45381</v>
      </c>
      <c r="F519" s="1">
        <v>35000</v>
      </c>
    </row>
    <row r="520" spans="1:6" ht="15.75" x14ac:dyDescent="0.25">
      <c r="A520" s="50"/>
      <c r="B520" s="178" t="s">
        <v>346</v>
      </c>
      <c r="D520" s="178"/>
      <c r="E520" s="112">
        <v>45299</v>
      </c>
      <c r="F520" s="187">
        <v>36000</v>
      </c>
    </row>
    <row r="521" spans="1:6" ht="15.75" x14ac:dyDescent="0.25">
      <c r="A521" s="50"/>
      <c r="B521" s="77" t="s">
        <v>346</v>
      </c>
      <c r="D521" s="77"/>
      <c r="E521" s="108">
        <v>45336</v>
      </c>
      <c r="F521" s="106">
        <v>36000</v>
      </c>
    </row>
    <row r="522" spans="1:6" ht="16.5" thickBot="1" x14ac:dyDescent="0.3">
      <c r="A522" s="50"/>
      <c r="B522" s="143" t="s">
        <v>346</v>
      </c>
      <c r="D522" s="143"/>
      <c r="E522" s="108">
        <v>45363</v>
      </c>
      <c r="F522" s="181">
        <v>36000</v>
      </c>
    </row>
    <row r="523" spans="1:6" ht="16.5" thickBot="1" x14ac:dyDescent="0.3">
      <c r="A523" s="50"/>
      <c r="B523" s="190" t="s">
        <v>930</v>
      </c>
      <c r="C523" s="190"/>
      <c r="D523" s="190"/>
      <c r="E523" s="191">
        <v>45357</v>
      </c>
      <c r="F523" s="192">
        <v>120000</v>
      </c>
    </row>
    <row r="524" spans="1:6" ht="16.5" thickBot="1" x14ac:dyDescent="0.3">
      <c r="A524" s="50"/>
      <c r="B524" s="190" t="s">
        <v>893</v>
      </c>
      <c r="C524" s="190"/>
      <c r="D524" s="190"/>
      <c r="E524" s="191">
        <v>45295</v>
      </c>
      <c r="F524" s="192">
        <v>20390</v>
      </c>
    </row>
    <row r="525" spans="1:6" ht="15.75" x14ac:dyDescent="0.25">
      <c r="A525" s="50"/>
      <c r="B525" s="178" t="s">
        <v>931</v>
      </c>
      <c r="C525" s="199"/>
      <c r="D525" s="178"/>
      <c r="E525" s="200">
        <v>45299</v>
      </c>
      <c r="F525" s="187">
        <v>209060</v>
      </c>
    </row>
    <row r="526" spans="1:6" ht="15.75" x14ac:dyDescent="0.25">
      <c r="A526" s="50"/>
      <c r="B526" s="77" t="s">
        <v>931</v>
      </c>
      <c r="D526" s="77"/>
      <c r="E526" s="80">
        <v>45335</v>
      </c>
      <c r="F526" s="106">
        <v>187550</v>
      </c>
    </row>
    <row r="527" spans="1:6" ht="16.5" thickBot="1" x14ac:dyDescent="0.3">
      <c r="A527" s="50"/>
      <c r="B527" s="143" t="s">
        <v>931</v>
      </c>
      <c r="D527" s="143"/>
      <c r="E527" s="80">
        <v>45362</v>
      </c>
      <c r="F527" s="181">
        <v>205920</v>
      </c>
    </row>
    <row r="528" spans="1:6" ht="16.5" thickBot="1" x14ac:dyDescent="0.3">
      <c r="A528" s="50"/>
      <c r="B528" s="201" t="s">
        <v>964</v>
      </c>
      <c r="C528" s="190" t="s">
        <v>965</v>
      </c>
      <c r="D528" s="201"/>
      <c r="E528" s="191">
        <v>45456</v>
      </c>
      <c r="F528" s="202">
        <v>366500</v>
      </c>
    </row>
    <row r="529" spans="1:6" ht="15.75" x14ac:dyDescent="0.25">
      <c r="A529" s="50"/>
      <c r="B529" t="s">
        <v>348</v>
      </c>
      <c r="C529" s="77" t="s">
        <v>966</v>
      </c>
      <c r="E529" s="203">
        <v>45416</v>
      </c>
      <c r="F529" s="1">
        <v>70500</v>
      </c>
    </row>
    <row r="530" spans="1:6" ht="15.75" x14ac:dyDescent="0.25">
      <c r="A530" s="50"/>
      <c r="B530" t="s">
        <v>348</v>
      </c>
      <c r="C530" s="77" t="s">
        <v>967</v>
      </c>
      <c r="E530" s="179">
        <v>45416</v>
      </c>
      <c r="F530" s="1">
        <v>27000</v>
      </c>
    </row>
    <row r="531" spans="1:6" ht="15.75" x14ac:dyDescent="0.25">
      <c r="A531" s="50"/>
      <c r="B531" t="s">
        <v>348</v>
      </c>
      <c r="C531" s="77" t="s">
        <v>968</v>
      </c>
      <c r="E531" s="179">
        <v>45416</v>
      </c>
      <c r="F531" s="1">
        <v>41000</v>
      </c>
    </row>
    <row r="532" spans="1:6" ht="15.75" x14ac:dyDescent="0.25">
      <c r="A532" s="50"/>
      <c r="B532" t="s">
        <v>348</v>
      </c>
      <c r="C532" s="77" t="s">
        <v>969</v>
      </c>
      <c r="E532" s="179">
        <v>45416</v>
      </c>
      <c r="F532" s="1">
        <v>75000</v>
      </c>
    </row>
    <row r="533" spans="1:6" ht="15.75" x14ac:dyDescent="0.25">
      <c r="A533" s="50"/>
      <c r="B533" t="s">
        <v>348</v>
      </c>
      <c r="C533" s="77" t="s">
        <v>970</v>
      </c>
      <c r="E533" s="179">
        <v>45416</v>
      </c>
      <c r="F533" s="1">
        <v>75000</v>
      </c>
    </row>
    <row r="534" spans="1:6" ht="15.75" x14ac:dyDescent="0.25">
      <c r="A534" s="50"/>
      <c r="B534" t="s">
        <v>348</v>
      </c>
      <c r="C534" s="77" t="s">
        <v>971</v>
      </c>
      <c r="E534" s="179">
        <v>45416</v>
      </c>
      <c r="F534" s="1">
        <v>36000</v>
      </c>
    </row>
    <row r="535" spans="1:6" ht="15.75" x14ac:dyDescent="0.25">
      <c r="A535" s="50"/>
      <c r="B535" t="s">
        <v>348</v>
      </c>
      <c r="C535" s="77" t="s">
        <v>972</v>
      </c>
      <c r="E535" s="179">
        <v>45416</v>
      </c>
      <c r="F535" s="1">
        <v>65000</v>
      </c>
    </row>
    <row r="536" spans="1:6" ht="15.75" x14ac:dyDescent="0.25">
      <c r="A536" s="50"/>
      <c r="B536" t="s">
        <v>348</v>
      </c>
      <c r="C536" s="77" t="s">
        <v>973</v>
      </c>
      <c r="E536" s="179">
        <v>45416</v>
      </c>
      <c r="F536" s="1">
        <v>30250</v>
      </c>
    </row>
    <row r="537" spans="1:6" ht="15.75" x14ac:dyDescent="0.25">
      <c r="A537" s="50"/>
      <c r="B537" t="s">
        <v>348</v>
      </c>
      <c r="C537" s="77" t="s">
        <v>974</v>
      </c>
      <c r="E537" s="179">
        <v>45416</v>
      </c>
      <c r="F537" s="1">
        <v>94000</v>
      </c>
    </row>
    <row r="538" spans="1:6" ht="15.75" x14ac:dyDescent="0.25">
      <c r="A538" s="50"/>
      <c r="B538" t="s">
        <v>348</v>
      </c>
      <c r="C538" s="77" t="s">
        <v>975</v>
      </c>
      <c r="E538" s="179">
        <v>45416</v>
      </c>
      <c r="F538" s="1">
        <v>54000</v>
      </c>
    </row>
    <row r="539" spans="1:6" ht="15.75" x14ac:dyDescent="0.25">
      <c r="A539" s="50"/>
      <c r="B539" t="s">
        <v>348</v>
      </c>
      <c r="C539" s="77" t="s">
        <v>976</v>
      </c>
      <c r="E539" s="179">
        <v>45449</v>
      </c>
      <c r="F539" s="1">
        <v>70500</v>
      </c>
    </row>
    <row r="540" spans="1:6" ht="15.75" x14ac:dyDescent="0.25">
      <c r="A540" s="50"/>
      <c r="B540" t="s">
        <v>348</v>
      </c>
      <c r="C540" s="77" t="s">
        <v>977</v>
      </c>
      <c r="E540" s="179">
        <v>45449</v>
      </c>
      <c r="F540" s="1">
        <v>27000</v>
      </c>
    </row>
    <row r="541" spans="1:6" ht="15.75" x14ac:dyDescent="0.25">
      <c r="A541" s="50"/>
      <c r="B541" t="s">
        <v>348</v>
      </c>
      <c r="C541" s="77" t="s">
        <v>978</v>
      </c>
      <c r="E541" s="179">
        <v>45449</v>
      </c>
      <c r="F541" s="1">
        <v>41000</v>
      </c>
    </row>
    <row r="542" spans="1:6" ht="15.75" x14ac:dyDescent="0.25">
      <c r="A542" s="50"/>
      <c r="B542" t="s">
        <v>348</v>
      </c>
      <c r="C542" s="77" t="s">
        <v>979</v>
      </c>
      <c r="E542" s="179">
        <v>45449</v>
      </c>
      <c r="F542" s="1">
        <v>75000</v>
      </c>
    </row>
    <row r="543" spans="1:6" ht="15.75" x14ac:dyDescent="0.25">
      <c r="A543" s="50"/>
      <c r="B543" t="s">
        <v>348</v>
      </c>
      <c r="C543" s="77" t="s">
        <v>980</v>
      </c>
      <c r="E543" s="179">
        <v>45449</v>
      </c>
      <c r="F543" s="1">
        <v>75000</v>
      </c>
    </row>
    <row r="544" spans="1:6" ht="15.75" x14ac:dyDescent="0.25">
      <c r="A544" s="50"/>
      <c r="B544" t="s">
        <v>348</v>
      </c>
      <c r="C544" s="77" t="s">
        <v>981</v>
      </c>
      <c r="E544" s="179">
        <v>45449</v>
      </c>
      <c r="F544" s="1">
        <v>36000</v>
      </c>
    </row>
    <row r="545" spans="1:6" ht="15.75" x14ac:dyDescent="0.25">
      <c r="A545" s="50"/>
      <c r="B545" t="s">
        <v>348</v>
      </c>
      <c r="C545" s="77" t="s">
        <v>982</v>
      </c>
      <c r="E545" s="179">
        <v>45449</v>
      </c>
      <c r="F545" s="1">
        <v>65000</v>
      </c>
    </row>
    <row r="546" spans="1:6" ht="15.75" x14ac:dyDescent="0.25">
      <c r="A546" s="50"/>
      <c r="B546" t="s">
        <v>348</v>
      </c>
      <c r="C546" s="77" t="s">
        <v>983</v>
      </c>
      <c r="E546" s="179">
        <v>45449</v>
      </c>
      <c r="F546" s="1">
        <v>30250</v>
      </c>
    </row>
    <row r="547" spans="1:6" ht="15.75" x14ac:dyDescent="0.25">
      <c r="A547" s="50"/>
      <c r="B547" t="s">
        <v>348</v>
      </c>
      <c r="C547" s="77" t="s">
        <v>984</v>
      </c>
      <c r="E547" s="179">
        <v>45449</v>
      </c>
      <c r="F547" s="1">
        <v>94000</v>
      </c>
    </row>
    <row r="548" spans="1:6" ht="16.5" thickBot="1" x14ac:dyDescent="0.3">
      <c r="A548" s="50"/>
      <c r="B548" t="s">
        <v>348</v>
      </c>
      <c r="C548" s="77" t="s">
        <v>985</v>
      </c>
      <c r="E548" s="179">
        <v>45449</v>
      </c>
      <c r="F548" s="1">
        <v>54000</v>
      </c>
    </row>
    <row r="549" spans="1:6" ht="16.5" thickBot="1" x14ac:dyDescent="0.3">
      <c r="A549" s="50"/>
      <c r="B549" s="201" t="s">
        <v>986</v>
      </c>
      <c r="C549" s="190" t="s">
        <v>987</v>
      </c>
      <c r="D549" s="201"/>
      <c r="E549" s="191">
        <v>45432</v>
      </c>
      <c r="F549" s="202">
        <v>2538334</v>
      </c>
    </row>
    <row r="550" spans="1:6" ht="15.75" x14ac:dyDescent="0.25">
      <c r="A550" s="50"/>
      <c r="B550" s="199" t="s">
        <v>931</v>
      </c>
      <c r="C550" s="178" t="s">
        <v>988</v>
      </c>
      <c r="E550" s="193">
        <v>45421</v>
      </c>
      <c r="F550" s="1">
        <v>227130</v>
      </c>
    </row>
    <row r="551" spans="1:6" ht="16.5" thickBot="1" x14ac:dyDescent="0.3">
      <c r="A551" s="50"/>
      <c r="B551" s="204" t="s">
        <v>931</v>
      </c>
      <c r="C551" s="143" t="s">
        <v>989</v>
      </c>
      <c r="E551" s="180">
        <v>45464</v>
      </c>
      <c r="F551" s="1">
        <v>263250</v>
      </c>
    </row>
    <row r="552" spans="1:6" ht="16.5" thickBot="1" x14ac:dyDescent="0.3">
      <c r="A552" s="50"/>
      <c r="B552" s="201" t="s">
        <v>346</v>
      </c>
      <c r="C552" s="190" t="s">
        <v>990</v>
      </c>
      <c r="D552" s="201"/>
      <c r="E552" s="203">
        <v>45415</v>
      </c>
      <c r="F552" s="202">
        <v>36000</v>
      </c>
    </row>
    <row r="553" spans="1:6" ht="15.75" x14ac:dyDescent="0.25">
      <c r="A553" s="50"/>
      <c r="B553" t="s">
        <v>646</v>
      </c>
      <c r="C553" s="77" t="s">
        <v>892</v>
      </c>
      <c r="E553" s="77"/>
      <c r="F553" s="1">
        <v>6744.88</v>
      </c>
    </row>
    <row r="554" spans="1:6" ht="15.75" x14ac:dyDescent="0.25">
      <c r="A554" s="50"/>
      <c r="B554" t="s">
        <v>926</v>
      </c>
      <c r="C554" s="77" t="s">
        <v>892</v>
      </c>
      <c r="E554" s="77"/>
      <c r="F554" s="1">
        <v>300</v>
      </c>
    </row>
    <row r="555" spans="1:6" ht="15.75" x14ac:dyDescent="0.25">
      <c r="A555" s="50"/>
      <c r="B555" t="s">
        <v>830</v>
      </c>
      <c r="C555" s="77" t="s">
        <v>892</v>
      </c>
      <c r="E555" s="77"/>
      <c r="F555" s="1">
        <v>68000</v>
      </c>
    </row>
    <row r="556" spans="1:6" ht="15.75" x14ac:dyDescent="0.25">
      <c r="A556" s="50"/>
      <c r="B556" t="s">
        <v>927</v>
      </c>
      <c r="C556" s="77" t="s">
        <v>892</v>
      </c>
      <c r="E556" s="77"/>
      <c r="F556" s="1">
        <v>5916</v>
      </c>
    </row>
    <row r="557" spans="1:6" ht="15.75" x14ac:dyDescent="0.25">
      <c r="A557" s="50"/>
      <c r="B557" t="s">
        <v>653</v>
      </c>
      <c r="C557" s="77" t="s">
        <v>892</v>
      </c>
      <c r="E557" s="77"/>
      <c r="F557" s="1">
        <v>15000</v>
      </c>
    </row>
    <row r="558" spans="1:6" ht="15.75" x14ac:dyDescent="0.25">
      <c r="A558" s="50"/>
      <c r="B558" t="s">
        <v>928</v>
      </c>
      <c r="C558" s="77" t="s">
        <v>892</v>
      </c>
      <c r="E558" s="77"/>
      <c r="F558" s="1">
        <v>1250</v>
      </c>
    </row>
    <row r="559" spans="1:6" ht="15.75" x14ac:dyDescent="0.25">
      <c r="A559" s="50"/>
      <c r="B559" t="s">
        <v>929</v>
      </c>
      <c r="C559" s="77" t="s">
        <v>892</v>
      </c>
      <c r="E559" s="77"/>
      <c r="F559" s="1">
        <v>300</v>
      </c>
    </row>
    <row r="560" spans="1:6" ht="15.75" x14ac:dyDescent="0.25">
      <c r="A560" s="50"/>
      <c r="B560" t="s">
        <v>832</v>
      </c>
      <c r="C560" s="77" t="s">
        <v>892</v>
      </c>
      <c r="E560" s="77"/>
      <c r="F560" s="1">
        <v>4.9400000000000004</v>
      </c>
    </row>
    <row r="561" spans="1:6" ht="15.75" x14ac:dyDescent="0.25">
      <c r="A561" s="50"/>
      <c r="B561" t="s">
        <v>103</v>
      </c>
      <c r="C561" s="77" t="s">
        <v>892</v>
      </c>
      <c r="E561" s="77"/>
      <c r="F561" s="1">
        <v>16420</v>
      </c>
    </row>
    <row r="562" spans="1:6" ht="15.75" x14ac:dyDescent="0.25">
      <c r="A562" s="50"/>
      <c r="E562" s="198"/>
      <c r="F562" s="148"/>
    </row>
    <row r="563" spans="1:6" ht="15.75" x14ac:dyDescent="0.25">
      <c r="A563" s="50"/>
      <c r="E563" s="198"/>
      <c r="F563" s="148"/>
    </row>
    <row r="564" spans="1:6" ht="15.75" x14ac:dyDescent="0.25">
      <c r="A564" s="50"/>
      <c r="E564" s="198"/>
      <c r="F564" s="148"/>
    </row>
    <row r="565" spans="1:6" ht="15.75" x14ac:dyDescent="0.25">
      <c r="A565" s="50"/>
      <c r="E565" s="198"/>
      <c r="F565" s="148"/>
    </row>
    <row r="566" spans="1:6" ht="15.75" x14ac:dyDescent="0.25">
      <c r="A566" s="50"/>
      <c r="E566" s="198"/>
      <c r="F566" s="148"/>
    </row>
    <row r="567" spans="1:6" ht="15.75" x14ac:dyDescent="0.25">
      <c r="A567" s="50"/>
      <c r="B567" s="68"/>
      <c r="C567" s="69"/>
      <c r="E567" s="70"/>
      <c r="F567" s="57"/>
    </row>
    <row r="568" spans="1:6" ht="15.75" x14ac:dyDescent="0.25">
      <c r="A568" s="248" t="s">
        <v>46</v>
      </c>
      <c r="B568" s="248"/>
      <c r="C568" s="248"/>
      <c r="D568" s="248"/>
      <c r="E568" s="249"/>
      <c r="F568" s="67">
        <f>SUM(F2:F567)</f>
        <v>37861391.850000001</v>
      </c>
    </row>
  </sheetData>
  <mergeCells count="1">
    <mergeCell ref="A568:E5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Final Summary</vt:lpstr>
      <vt:lpstr>Summary Sheet</vt:lpstr>
      <vt:lpstr>Land, Stamp Duty and rent cost</vt:lpstr>
      <vt:lpstr>Rent Cost</vt:lpstr>
      <vt:lpstr>TDR &amp; Approval</vt:lpstr>
      <vt:lpstr>Construction Cost</vt:lpstr>
      <vt:lpstr>Professional</vt:lpstr>
      <vt:lpstr>MArketing</vt:lpstr>
      <vt:lpstr>Admin</vt:lpstr>
      <vt:lpstr>Interest</vt:lpstr>
      <vt:lpstr>Construction Area Statement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Ravis</dc:creator>
  <cp:lastModifiedBy>Desk</cp:lastModifiedBy>
  <dcterms:created xsi:type="dcterms:W3CDTF">2023-03-09T11:26:09Z</dcterms:created>
  <dcterms:modified xsi:type="dcterms:W3CDTF">2024-07-25T09:13:26Z</dcterms:modified>
</cp:coreProperties>
</file>