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Wadala\Umesh Prasad Jaiswal\"/>
    </mc:Choice>
  </mc:AlternateContent>
  <xr:revisionPtr revIDLastSave="0" documentId="13_ncr:1_{CCA1B3F5-C2A3-4181-B635-B39DECC6D69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13" i="4" l="1"/>
  <c r="W13" i="4"/>
  <c r="W12" i="4" l="1"/>
  <c r="Y12" i="4" s="1"/>
  <c r="Q7" i="4"/>
  <c r="Q6" i="4"/>
  <c r="J19" i="4"/>
  <c r="Q11" i="4"/>
  <c r="P8" i="4"/>
  <c r="H21" i="4"/>
  <c r="O28" i="4"/>
  <c r="O27" i="4"/>
  <c r="O26" i="4"/>
  <c r="O25" i="4"/>
  <c r="O24" i="4"/>
  <c r="O23" i="4"/>
  <c r="O29" i="4" s="1"/>
  <c r="O30" i="4" l="1"/>
  <c r="O32" i="4"/>
  <c r="O33" i="4" s="1"/>
  <c r="X12" i="4"/>
  <c r="P12" i="4"/>
  <c r="P11" i="4"/>
  <c r="P10" i="4"/>
  <c r="P9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V12" i="4" s="1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V13" i="4" s="1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<sst xmlns="http://schemas.openxmlformats.org/spreadsheetml/2006/main" count="30" uniqueCount="27">
  <si>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</si>
  <si>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</si>
  <si>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</si>
  <si>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</si>
  <si>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</si>
  <si>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</si>
  <si>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</si>
  <si>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</si>
  <si>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</si>
  <si>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</si>
  <si>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</si>
  <si>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Flat No. 702, 7th Floor, Building No 3, Wing - B, Manasarovar COmplex, Plot No. 1 To 26, Sector 34, Kamothe of Gaothan Expansion Scheme, Village - Kamothe, Kamothe, Navi Mumbai, State - Maharashtra, India</t>
  </si>
  <si>
    <t>agreemetn - 30.10.2015</t>
  </si>
  <si>
    <t>av</t>
  </si>
  <si>
    <t>sd</t>
  </si>
  <si>
    <t>rd</t>
  </si>
  <si>
    <t>bua</t>
  </si>
  <si>
    <t>rate</t>
  </si>
  <si>
    <t>fmv</t>
  </si>
  <si>
    <t>oc - 2003</t>
  </si>
  <si>
    <t>mca</t>
  </si>
  <si>
    <t>07.08.24</t>
  </si>
  <si>
    <t>02.08.24</t>
  </si>
  <si>
    <t>bua - 550</t>
  </si>
  <si>
    <t>08.07.24</t>
  </si>
  <si>
    <t>Built up area (56%)</t>
  </si>
  <si>
    <t>Rate on Built up  area (56%)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</si>
</sst>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7EDAD-D265-4225-AAB7-62B9024E5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49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E0CA6-1252-4736-8CFE-6972323A1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409575</xdr:colOff>
      <xdr:row>46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03E92-B09F-4DFC-91A7-4EBF0D73C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087975" cy="834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FF85FA-EE46-4E26-8B60-E4781914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448929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285400-89C1-4777-9849-51A1C36E1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83329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8C624-A128-4918-8E84-EC8C03130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A15AE-7746-430D-A7A7-A9743AD2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6EEFEA-7B05-4035-9C26-BCD225981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56EFC4-6EEA-422D-B56F-8FDC11B3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B7BD3-6C96-4D58-BBDF-ECAF78825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515613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63D36-4BA4-40BD-B6E1-E370D13A9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0013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409575</xdr:colOff>
      <xdr:row>46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9CD420-75AF-45BE-B796-8E96B39AE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zoomScaleNormal="100" workbookViewId="0">
      <selection activeCell="Z23" sqref="Z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3" max="23" width="11.7109375" bestFit="1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25</v>
      </c>
      <c r="D1" s="3" t="s">
        <v>9</v>
      </c>
      <c r="E1" s="8" t="s">
        <v>1</v>
      </c>
      <c r="F1" s="8" t="s">
        <v>8</v>
      </c>
      <c r="G1" s="8" t="s">
        <v>26</v>
      </c>
      <c r="H1" s="8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x14ac:dyDescent="0.25">
      <c r="A2" s="4">
        <f t="shared" ref="A2:A15" si="0">N2</f>
        <v>0</v>
      </c>
      <c r="B2" s="4">
        <f t="shared" ref="B2:B15" si="1">Q2</f>
        <v>300</v>
      </c>
      <c r="C2" s="4">
        <f>B2*1.56</f>
        <v>468</v>
      </c>
      <c r="D2" s="4">
        <f t="shared" ref="D2:D13" si="2">C2*1.2</f>
        <v>561.6</v>
      </c>
      <c r="E2" s="15">
        <f t="shared" ref="E2:E13" si="3">R2</f>
        <v>2900000</v>
      </c>
      <c r="F2" s="9">
        <f t="shared" ref="F2:F13" si="4">ROUND((E2/B2),0)</f>
        <v>9667</v>
      </c>
      <c r="G2" s="9">
        <f t="shared" ref="G2:G13" si="5">ROUND((E2/C2),0)</f>
        <v>6197</v>
      </c>
      <c r="H2" s="9">
        <f t="shared" ref="H2:H13" si="6">ROUND((E2/D2),0)</f>
        <v>5164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300</v>
      </c>
      <c r="R2" s="2">
        <v>2900000</v>
      </c>
      <c r="S2" s="7"/>
      <c r="T2" s="7"/>
    </row>
    <row r="3" spans="1:25" x14ac:dyDescent="0.25">
      <c r="A3" s="4">
        <f t="shared" si="0"/>
        <v>0</v>
      </c>
      <c r="B3" s="4">
        <f t="shared" si="1"/>
        <v>525</v>
      </c>
      <c r="C3" s="4">
        <f t="shared" ref="C3:C15" si="9">B3*1.56</f>
        <v>819</v>
      </c>
      <c r="D3" s="4">
        <f t="shared" si="2"/>
        <v>982.8</v>
      </c>
      <c r="E3" s="15">
        <f t="shared" si="3"/>
        <v>5500000</v>
      </c>
      <c r="F3" s="9">
        <f t="shared" si="4"/>
        <v>10476</v>
      </c>
      <c r="G3" s="9">
        <f t="shared" si="5"/>
        <v>6716</v>
      </c>
      <c r="H3" s="9">
        <f t="shared" si="6"/>
        <v>5596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525</v>
      </c>
      <c r="R3" s="2">
        <v>5500000</v>
      </c>
      <c r="S3" s="7"/>
      <c r="T3" s="7"/>
    </row>
    <row r="4" spans="1:25" x14ac:dyDescent="0.25">
      <c r="A4" s="4">
        <f t="shared" si="0"/>
        <v>0</v>
      </c>
      <c r="B4" s="4">
        <f t="shared" si="1"/>
        <v>420</v>
      </c>
      <c r="C4" s="4">
        <f t="shared" si="9"/>
        <v>655.20000000000005</v>
      </c>
      <c r="D4" s="4">
        <f t="shared" si="2"/>
        <v>786.24</v>
      </c>
      <c r="E4" s="15">
        <f t="shared" si="3"/>
        <v>4000000</v>
      </c>
      <c r="F4" s="9">
        <f t="shared" si="4"/>
        <v>9524</v>
      </c>
      <c r="G4" s="9">
        <f t="shared" si="5"/>
        <v>6105</v>
      </c>
      <c r="H4" s="9">
        <f t="shared" si="6"/>
        <v>5088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420</v>
      </c>
      <c r="R4" s="2">
        <v>4000000</v>
      </c>
      <c r="S4" s="7"/>
      <c r="T4" s="7"/>
    </row>
    <row r="5" spans="1:25" x14ac:dyDescent="0.25">
      <c r="A5" s="4">
        <f t="shared" si="0"/>
        <v>0</v>
      </c>
      <c r="B5" s="4">
        <f t="shared" si="1"/>
        <v>425</v>
      </c>
      <c r="C5" s="4">
        <f t="shared" si="9"/>
        <v>663</v>
      </c>
      <c r="D5" s="4">
        <f t="shared" si="2"/>
        <v>795.6</v>
      </c>
      <c r="E5" s="15">
        <f t="shared" si="3"/>
        <v>3700000</v>
      </c>
      <c r="F5" s="9">
        <f t="shared" si="4"/>
        <v>8706</v>
      </c>
      <c r="G5" s="9">
        <f t="shared" si="5"/>
        <v>5581</v>
      </c>
      <c r="H5" s="9">
        <f t="shared" si="6"/>
        <v>4651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425</v>
      </c>
      <c r="R5" s="2">
        <v>3700000</v>
      </c>
      <c r="S5" s="7"/>
      <c r="T5" s="7"/>
    </row>
    <row r="6" spans="1:25" x14ac:dyDescent="0.25">
      <c r="A6" s="4">
        <f t="shared" si="0"/>
        <v>0</v>
      </c>
      <c r="B6" s="4">
        <f t="shared" si="1"/>
        <v>336.53846153846155</v>
      </c>
      <c r="C6" s="4">
        <f t="shared" si="9"/>
        <v>525</v>
      </c>
      <c r="D6" s="4">
        <f t="shared" si="2"/>
        <v>630</v>
      </c>
      <c r="E6" s="15">
        <f t="shared" si="3"/>
        <v>5000000</v>
      </c>
      <c r="F6" s="9">
        <f t="shared" si="4"/>
        <v>14857</v>
      </c>
      <c r="G6" s="14">
        <f t="shared" si="5"/>
        <v>9524</v>
      </c>
      <c r="H6" s="9">
        <f t="shared" si="6"/>
        <v>7937</v>
      </c>
      <c r="I6" s="4" t="e">
        <f>#REF!</f>
        <v>#REF!</v>
      </c>
      <c r="J6" s="4">
        <f t="shared" si="7"/>
        <v>0</v>
      </c>
      <c r="O6">
        <v>0</v>
      </c>
      <c r="P6">
        <v>525</v>
      </c>
      <c r="Q6">
        <f>P6/1.56</f>
        <v>336.53846153846155</v>
      </c>
      <c r="R6" s="2">
        <v>5000000</v>
      </c>
      <c r="S6" s="7"/>
      <c r="T6" s="7"/>
    </row>
    <row r="7" spans="1:25" x14ac:dyDescent="0.25">
      <c r="A7" s="4">
        <f t="shared" si="0"/>
        <v>0</v>
      </c>
      <c r="B7" s="4">
        <f t="shared" si="1"/>
        <v>352.56410256410254</v>
      </c>
      <c r="C7" s="4">
        <f t="shared" si="9"/>
        <v>550</v>
      </c>
      <c r="D7" s="4">
        <f t="shared" si="2"/>
        <v>660</v>
      </c>
      <c r="E7" s="15">
        <f t="shared" si="3"/>
        <v>4500000</v>
      </c>
      <c r="F7" s="9">
        <f t="shared" si="4"/>
        <v>12764</v>
      </c>
      <c r="G7" s="14">
        <f t="shared" si="5"/>
        <v>8182</v>
      </c>
      <c r="H7" s="9">
        <f t="shared" si="6"/>
        <v>6818</v>
      </c>
      <c r="I7" s="4" t="e">
        <f>#REF!</f>
        <v>#REF!</v>
      </c>
      <c r="J7" s="4">
        <f t="shared" si="7"/>
        <v>0</v>
      </c>
      <c r="O7">
        <v>0</v>
      </c>
      <c r="P7">
        <v>550</v>
      </c>
      <c r="Q7">
        <f>P7/1.56</f>
        <v>352.56410256410254</v>
      </c>
      <c r="R7" s="2">
        <v>4500000</v>
      </c>
      <c r="S7" s="7"/>
      <c r="T7" s="7"/>
    </row>
    <row r="8" spans="1:25" x14ac:dyDescent="0.25">
      <c r="A8" s="4">
        <f t="shared" si="0"/>
        <v>0</v>
      </c>
      <c r="B8" s="4">
        <f t="shared" si="1"/>
        <v>336</v>
      </c>
      <c r="C8" s="4">
        <f t="shared" si="9"/>
        <v>524.16</v>
      </c>
      <c r="D8" s="4">
        <f t="shared" si="2"/>
        <v>628.99199999999996</v>
      </c>
      <c r="E8" s="15">
        <f t="shared" si="3"/>
        <v>4000000</v>
      </c>
      <c r="F8" s="9">
        <f t="shared" si="4"/>
        <v>11905</v>
      </c>
      <c r="G8" s="9">
        <f t="shared" si="5"/>
        <v>7631</v>
      </c>
      <c r="H8" s="9">
        <f t="shared" si="6"/>
        <v>6359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336</v>
      </c>
      <c r="R8" s="2">
        <v>4000000</v>
      </c>
      <c r="S8" s="7"/>
      <c r="T8" s="7"/>
    </row>
    <row r="9" spans="1:25" x14ac:dyDescent="0.25">
      <c r="A9" s="4">
        <f t="shared" si="0"/>
        <v>0</v>
      </c>
      <c r="B9" s="4">
        <f t="shared" si="1"/>
        <v>375</v>
      </c>
      <c r="C9" s="4">
        <f t="shared" si="9"/>
        <v>585</v>
      </c>
      <c r="D9" s="4">
        <f t="shared" si="2"/>
        <v>702</v>
      </c>
      <c r="E9" s="15">
        <f t="shared" si="3"/>
        <v>3500000</v>
      </c>
      <c r="F9" s="9">
        <f t="shared" si="4"/>
        <v>9333</v>
      </c>
      <c r="G9" s="9">
        <f t="shared" si="5"/>
        <v>5983</v>
      </c>
      <c r="H9" s="9">
        <f t="shared" si="6"/>
        <v>4986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375</v>
      </c>
      <c r="R9" s="2">
        <v>3500000</v>
      </c>
      <c r="S9" s="7"/>
      <c r="T9" s="7"/>
    </row>
    <row r="10" spans="1:25" x14ac:dyDescent="0.25">
      <c r="A10" s="4">
        <f t="shared" si="0"/>
        <v>0</v>
      </c>
      <c r="B10" s="4">
        <f t="shared" si="1"/>
        <v>263</v>
      </c>
      <c r="C10" s="4">
        <f t="shared" si="9"/>
        <v>410.28000000000003</v>
      </c>
      <c r="D10" s="4">
        <f t="shared" si="2"/>
        <v>492.33600000000001</v>
      </c>
      <c r="E10" s="15">
        <f t="shared" si="3"/>
        <v>2700000</v>
      </c>
      <c r="F10" s="9">
        <f t="shared" si="4"/>
        <v>10266</v>
      </c>
      <c r="G10" s="9">
        <f t="shared" si="5"/>
        <v>6581</v>
      </c>
      <c r="H10" s="9">
        <f t="shared" si="6"/>
        <v>5484</v>
      </c>
      <c r="I10" s="4" t="e">
        <f>#REF!</f>
        <v>#REF!</v>
      </c>
      <c r="J10" s="4" t="str">
        <f t="shared" si="7"/>
        <v>07.08.24</v>
      </c>
      <c r="O10">
        <v>0</v>
      </c>
      <c r="P10">
        <f t="shared" si="8"/>
        <v>0</v>
      </c>
      <c r="Q10">
        <v>263</v>
      </c>
      <c r="R10" s="2">
        <v>2700000</v>
      </c>
      <c r="S10" s="7" t="s">
        <v>21</v>
      </c>
      <c r="T10" s="7"/>
    </row>
    <row r="11" spans="1:25" x14ac:dyDescent="0.25">
      <c r="A11" s="4">
        <f t="shared" si="0"/>
        <v>0</v>
      </c>
      <c r="B11" s="4">
        <f t="shared" si="1"/>
        <v>261.24227999999999</v>
      </c>
      <c r="C11" s="4">
        <f t="shared" si="9"/>
        <v>407.53795680000002</v>
      </c>
      <c r="D11" s="4">
        <f t="shared" si="2"/>
        <v>489.04554816000001</v>
      </c>
      <c r="E11" s="15">
        <f t="shared" si="3"/>
        <v>2750000</v>
      </c>
      <c r="F11" s="9">
        <f t="shared" si="4"/>
        <v>10527</v>
      </c>
      <c r="G11" s="9">
        <f t="shared" si="5"/>
        <v>6748</v>
      </c>
      <c r="H11" s="9">
        <f t="shared" si="6"/>
        <v>5623</v>
      </c>
      <c r="I11" s="4" t="e">
        <f>#REF!</f>
        <v>#REF!</v>
      </c>
      <c r="J11" s="4" t="str">
        <f t="shared" si="7"/>
        <v>02.08.24</v>
      </c>
      <c r="O11">
        <v>0</v>
      </c>
      <c r="P11">
        <f t="shared" si="8"/>
        <v>0</v>
      </c>
      <c r="Q11">
        <f>24.27*10.764</f>
        <v>261.24227999999999</v>
      </c>
      <c r="R11" s="2">
        <v>2750000</v>
      </c>
      <c r="S11" s="7" t="s">
        <v>22</v>
      </c>
      <c r="T11" s="7"/>
    </row>
    <row r="12" spans="1:25" x14ac:dyDescent="0.25">
      <c r="A12" s="4">
        <f t="shared" si="0"/>
        <v>0</v>
      </c>
      <c r="B12" s="4">
        <f t="shared" si="1"/>
        <v>385</v>
      </c>
      <c r="C12" s="4">
        <f t="shared" si="9"/>
        <v>600.6</v>
      </c>
      <c r="D12" s="4">
        <f t="shared" si="2"/>
        <v>720.72</v>
      </c>
      <c r="E12" s="15">
        <f t="shared" si="3"/>
        <v>4000000</v>
      </c>
      <c r="F12" s="9">
        <f t="shared" si="4"/>
        <v>10390</v>
      </c>
      <c r="G12" s="14">
        <f t="shared" si="5"/>
        <v>6660</v>
      </c>
      <c r="H12" s="9">
        <f t="shared" si="6"/>
        <v>5550</v>
      </c>
      <c r="I12" s="4" t="e">
        <f>#REF!</f>
        <v>#REF!</v>
      </c>
      <c r="J12" s="4" t="str">
        <f t="shared" si="7"/>
        <v>08.07.24</v>
      </c>
      <c r="O12">
        <v>0</v>
      </c>
      <c r="P12">
        <f t="shared" si="8"/>
        <v>0</v>
      </c>
      <c r="Q12">
        <v>385</v>
      </c>
      <c r="R12" s="2">
        <v>4000000</v>
      </c>
      <c r="S12" s="7" t="s">
        <v>24</v>
      </c>
      <c r="T12" s="7"/>
      <c r="U12" t="s">
        <v>23</v>
      </c>
      <c r="V12">
        <f>G12*1.2</f>
        <v>7992</v>
      </c>
      <c r="W12" s="2">
        <f>R12+280000+30000</f>
        <v>4310000</v>
      </c>
      <c r="X12">
        <f>W12/Q12</f>
        <v>11194.805194805194</v>
      </c>
      <c r="Y12">
        <f>W12/Q12</f>
        <v>11194.805194805194</v>
      </c>
    </row>
    <row r="13" spans="1:25" x14ac:dyDescent="0.25">
      <c r="A13" s="4">
        <f t="shared" si="0"/>
        <v>0</v>
      </c>
      <c r="B13" s="4">
        <f t="shared" si="1"/>
        <v>385</v>
      </c>
      <c r="C13" s="4">
        <f t="shared" si="9"/>
        <v>600.6</v>
      </c>
      <c r="D13" s="4">
        <f t="shared" si="2"/>
        <v>720.72</v>
      </c>
      <c r="E13" s="15">
        <f t="shared" si="3"/>
        <v>3850000</v>
      </c>
      <c r="F13" s="9">
        <f t="shared" si="4"/>
        <v>10000</v>
      </c>
      <c r="G13" s="14">
        <f t="shared" si="5"/>
        <v>6410</v>
      </c>
      <c r="H13" s="9">
        <f t="shared" si="6"/>
        <v>5342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385</v>
      </c>
      <c r="R13" s="2">
        <v>3850000</v>
      </c>
      <c r="S13" s="7"/>
      <c r="T13" s="7"/>
      <c r="V13">
        <f>G13*1.2</f>
        <v>7692</v>
      </c>
      <c r="W13" s="2">
        <f>R13+269500+30000</f>
        <v>4149500</v>
      </c>
      <c r="Y13">
        <f>W13/Q13</f>
        <v>10777.922077922078</v>
      </c>
    </row>
    <row r="14" spans="1:25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15">
        <f t="shared" ref="E14:E15" si="12">R14</f>
        <v>0</v>
      </c>
      <c r="F14" s="9" t="e">
        <f t="shared" ref="F14:F15" si="13">ROUND((E14/B14),0)</f>
        <v>#DIV/0!</v>
      </c>
      <c r="G14" s="9" t="e">
        <f t="shared" ref="G14:G15" si="14">ROUND((E14/C14),0)</f>
        <v>#DIV/0!</v>
      </c>
      <c r="H14" s="9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7"/>
      <c r="T14" s="7"/>
    </row>
    <row r="15" spans="1:25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15">
        <f t="shared" si="12"/>
        <v>0</v>
      </c>
      <c r="F15" s="9" t="e">
        <f t="shared" si="13"/>
        <v>#DIV/0!</v>
      </c>
      <c r="G15" s="9" t="e">
        <f t="shared" si="14"/>
        <v>#DIV/0!</v>
      </c>
      <c r="H15" s="9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7"/>
      <c r="T15" s="7"/>
    </row>
    <row r="16" spans="1:25" x14ac:dyDescent="0.25">
      <c r="E16" s="7"/>
      <c r="F16" s="7"/>
      <c r="G16" s="7"/>
      <c r="H16" s="7"/>
    </row>
    <row r="17" spans="5:24" x14ac:dyDescent="0.25">
      <c r="E17" s="7"/>
      <c r="F17" s="7" t="s">
        <v>11</v>
      </c>
      <c r="G17" s="7"/>
      <c r="H17" s="7"/>
    </row>
    <row r="18" spans="5:24" x14ac:dyDescent="0.25">
      <c r="E18" s="7"/>
      <c r="F18" s="7"/>
      <c r="G18" s="7"/>
      <c r="H18" s="7"/>
    </row>
    <row r="19" spans="5:24" x14ac:dyDescent="0.25">
      <c r="G19" t="s">
        <v>16</v>
      </c>
      <c r="H19">
        <v>510</v>
      </c>
      <c r="J19">
        <f>H19/326</f>
        <v>1.5644171779141105</v>
      </c>
    </row>
    <row r="20" spans="5:24" x14ac:dyDescent="0.25">
      <c r="G20" t="s">
        <v>17</v>
      </c>
      <c r="H20">
        <v>8000</v>
      </c>
    </row>
    <row r="21" spans="5:24" x14ac:dyDescent="0.25">
      <c r="G21" t="s">
        <v>18</v>
      </c>
      <c r="H21">
        <f>H20*H19</f>
        <v>4080000</v>
      </c>
    </row>
    <row r="22" spans="5:24" x14ac:dyDescent="0.25">
      <c r="G22" s="5"/>
      <c r="H22" s="5"/>
      <c r="J22" t="s">
        <v>20</v>
      </c>
    </row>
    <row r="23" spans="5:24" x14ac:dyDescent="0.25">
      <c r="J23">
        <v>12.13</v>
      </c>
      <c r="N23">
        <v>9.66</v>
      </c>
      <c r="O23">
        <f>N23*J23</f>
        <v>117.17580000000001</v>
      </c>
    </row>
    <row r="24" spans="5:24" x14ac:dyDescent="0.25">
      <c r="J24">
        <v>3.97</v>
      </c>
      <c r="N24">
        <v>9.7899999999999991</v>
      </c>
      <c r="O24">
        <f t="shared" ref="O24:O28" si="19">N24*J24</f>
        <v>38.866299999999995</v>
      </c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G25" t="s">
        <v>19</v>
      </c>
      <c r="J25">
        <v>4</v>
      </c>
      <c r="N25">
        <v>3</v>
      </c>
      <c r="O25">
        <f t="shared" si="19"/>
        <v>12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G26" t="s">
        <v>12</v>
      </c>
      <c r="J26">
        <v>5</v>
      </c>
      <c r="N26">
        <v>4</v>
      </c>
      <c r="O26">
        <f t="shared" si="19"/>
        <v>20</v>
      </c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G27" t="s">
        <v>13</v>
      </c>
      <c r="H27">
        <v>2500000</v>
      </c>
      <c r="J27">
        <v>3.88</v>
      </c>
      <c r="N27">
        <v>6.8</v>
      </c>
      <c r="O27">
        <f t="shared" si="19"/>
        <v>26.384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G28" t="s">
        <v>14</v>
      </c>
      <c r="H28">
        <v>139200</v>
      </c>
      <c r="J28">
        <v>11.91</v>
      </c>
      <c r="N28">
        <v>9.36</v>
      </c>
      <c r="O28">
        <f t="shared" si="19"/>
        <v>111.4776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G29" t="s">
        <v>15</v>
      </c>
      <c r="H29">
        <v>27850</v>
      </c>
      <c r="O29">
        <f>SUM(O23:O28)</f>
        <v>325.90370000000001</v>
      </c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O30">
        <f>H19/O29</f>
        <v>1.5648794413809968</v>
      </c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O31">
        <v>11500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O32">
        <f>O31*O29</f>
        <v>3747892.5500000003</v>
      </c>
      <c r="P32" s="10"/>
      <c r="Q32" s="10"/>
      <c r="R32" s="10"/>
      <c r="S32" s="5"/>
      <c r="T32" s="10"/>
      <c r="U32" s="10"/>
      <c r="V32" s="10"/>
      <c r="W32" s="10"/>
      <c r="X32" s="10"/>
    </row>
    <row r="33" spans="15:24" x14ac:dyDescent="0.25">
      <c r="O33">
        <f>O32/510</f>
        <v>7348.8089215686277</v>
      </c>
      <c r="P33" s="10"/>
      <c r="Q33" s="10"/>
      <c r="R33" s="10"/>
      <c r="S33" s="5"/>
      <c r="T33" s="10"/>
      <c r="U33" s="10"/>
      <c r="V33" s="10"/>
      <c r="W33" s="10"/>
      <c r="X33" s="10"/>
    </row>
    <row r="34" spans="15:24" x14ac:dyDescent="0.25">
      <c r="Q34" s="10"/>
      <c r="R34" s="10"/>
    </row>
    <row r="35" spans="15:24" x14ac:dyDescent="0.25">
      <c r="Q35" s="10"/>
      <c r="R35" s="10"/>
      <c r="T35" s="5"/>
    </row>
    <row r="36" spans="15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"/>
  <sheetViews>
    <sheetView zoomScaleNormal="100" workbookViewId="0">
      <selection activeCell="B4" sqref="B4"/>
    </sheetView>
  </sheetViews>
  <sheetFormatPr defaultRowHeight="15" x14ac:dyDescent="0.25"/>
  <sheetData>
    <row r="2" spans="2:2" x14ac:dyDescent="0.25">
      <c r="B2" s="5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2024-09-04T11:11:45Z</dcterms:modified>
</cp:coreProperties>
</file>