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HIL ABDUL HAFIZ DANDEKAR - BOI\"/>
    </mc:Choice>
  </mc:AlternateContent>
  <xr:revisionPtr revIDLastSave="0" documentId="13_ncr:1_{880C1C2E-9CFC-4C73-BA74-A2EA6AD1704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Z22" i="18"/>
  <c r="X15" i="18"/>
  <c r="X13" i="18"/>
  <c r="X14" i="18"/>
  <c r="X12" i="18"/>
  <c r="U24" i="17"/>
  <c r="U22" i="17"/>
  <c r="U23" i="17"/>
  <c r="U21" i="17"/>
  <c r="F41" i="4"/>
  <c r="G35" i="4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<sst xmlns="http://schemas.openxmlformats.org/spreadsheetml/2006/main" count="51" uniqueCount="45">
  <si>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</si>
  <si>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</si>
  <si>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</si>
  <si>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</si>
  <si>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</si>
  <si>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</si>
  <si>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</si>
  <si>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</si>
  <si>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</si>
  <si>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</si>
  <si>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</si>
  <si>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</si>
  <si>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</si>
  <si>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</si>
  <si>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</si>
  <si>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</si>
  <si>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</si>
  <si>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</si>
  <si>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</si>
  <si>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</si>
  <si>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</si>
  <si>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</si>
  <si>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</si>
  <si>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</si>
  <si>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</si>
  <si>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</si>
  <si>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</si>
  <si>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</si>
  <si>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</si>
  <si>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</si>
  <si>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</si>
  <si>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</si>
  <si>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</si>
  <si>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</si>
  <si>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</si>
  <si>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</si>
  <si>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</si>
  <si>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</si>
  <si>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</si>
  <si>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</si>
  <si>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Nere Branch ) - MR. SAHIL ABDUL HAFIZ DANDEKAR</t>
  </si>
  <si>
    <t>Agree CA</t>
  </si>
  <si>
    <t>Encl. Bal</t>
  </si>
  <si>
    <t>Proje. Bal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</si>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</sst>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42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2D97D-3C80-4BA0-A7C3-6CF53039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46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90F15-B7EB-4943-9EAF-F063F6EF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296337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F9E35-0C14-40AC-924F-FCF896FEB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611537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44</xdr:row>
      <xdr:rowOff>77307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431B7-B0FC-47B0-8524-7AF65A58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42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773BF-0163-409B-BF94-82D7124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94AAB-C5B8-4237-9183-6A601E03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9" sqref="X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417</v>
      </c>
      <c r="C3" s="4">
        <f>B3*1.2</f>
        <v>500.4</v>
      </c>
      <c r="D3" s="4">
        <f t="shared" ref="D3:D14" si="2">C3*1.2</f>
        <v>600.4799999999999</v>
      </c>
      <c r="E3" s="5">
        <f t="shared" ref="E3:E14" si="3">R3</f>
        <v>3500000</v>
      </c>
      <c r="F3" s="9">
        <f t="shared" ref="F3:F14" si="4">ROUND((E3/B3),0)</f>
        <v>8393</v>
      </c>
      <c r="G3" s="9">
        <f t="shared" ref="G3:G14" si="5">ROUND((E3/C3),0)</f>
        <v>6994</v>
      </c>
      <c r="H3" s="9">
        <f t="shared" ref="H3:H14" si="6">ROUND((E3/D3),0)</f>
        <v>5829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417</v>
      </c>
      <c r="R3" s="2">
        <v>3500000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432</v>
      </c>
      <c r="C4" s="44">
        <f t="shared" ref="C4:C9" si="11">B4*1.2</f>
        <v>518.4</v>
      </c>
      <c r="D4" s="44">
        <f t="shared" ref="D4:D9" si="12">C4*1.2</f>
        <v>622.07999999999993</v>
      </c>
      <c r="E4" s="45">
        <f t="shared" ref="E4:E9" si="13">R4</f>
        <v>4198700</v>
      </c>
      <c r="F4" s="44">
        <f t="shared" ref="F4:F9" si="14">ROUND((E4/B4),0)</f>
        <v>9719</v>
      </c>
      <c r="G4" s="44">
        <f t="shared" ref="G4:G9" si="15">ROUND((E4/C4),0)</f>
        <v>8099</v>
      </c>
      <c r="H4" s="44">
        <f t="shared" ref="H4:H9" si="16">ROUND((E4/D4),0)</f>
        <v>6749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432</v>
      </c>
      <c r="R4" s="47">
        <v>4198700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322</v>
      </c>
      <c r="C16" s="4">
        <f>B16*1.2</f>
        <v>386.4</v>
      </c>
      <c r="D16" s="4">
        <f t="shared" ref="D16:D28" si="34">C16*1.2</f>
        <v>463.67999999999995</v>
      </c>
      <c r="E16" s="5">
        <f t="shared" ref="E16:E28" si="35">R16</f>
        <v>2254000</v>
      </c>
      <c r="F16" s="9">
        <f t="shared" ref="F16:F28" si="36">ROUND((E16/B16),0)</f>
        <v>7000</v>
      </c>
      <c r="G16" s="9">
        <f t="shared" ref="G16:G28" si="37">ROUND((E16/C16),0)</f>
        <v>5833</v>
      </c>
      <c r="H16" s="9">
        <f t="shared" ref="H16:H28" si="38">ROUND((E16/D16),0)</f>
        <v>4861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322</v>
      </c>
      <c r="R16" s="2">
        <v>2254000</v>
      </c>
    </row>
    <row r="17" spans="1:24" x14ac:dyDescent="0.25">
      <c r="A17" s="4">
        <f t="shared" si="32"/>
        <v>0</v>
      </c>
      <c r="B17" s="4">
        <f t="shared" si="33"/>
        <v>600</v>
      </c>
      <c r="C17" s="4">
        <f t="shared" ref="C17:C28" si="41">B17*1.2</f>
        <v>720</v>
      </c>
      <c r="D17" s="4">
        <f t="shared" si="34"/>
        <v>864</v>
      </c>
      <c r="E17" s="5">
        <f t="shared" si="35"/>
        <v>4300000</v>
      </c>
      <c r="F17" s="9">
        <f t="shared" si="36"/>
        <v>7167</v>
      </c>
      <c r="G17" s="9">
        <f t="shared" si="37"/>
        <v>5972</v>
      </c>
      <c r="H17" s="9">
        <f t="shared" si="38"/>
        <v>4977</v>
      </c>
      <c r="I17" s="4" t="e">
        <f>#REF!</f>
        <v>#REF!</v>
      </c>
      <c r="J17" s="4">
        <f t="shared" si="39"/>
        <v>0</v>
      </c>
      <c r="O17">
        <v>0</v>
      </c>
      <c r="P17">
        <v>720</v>
      </c>
      <c r="Q17">
        <f t="shared" si="40"/>
        <v>600</v>
      </c>
      <c r="R17" s="2">
        <v>4300000</v>
      </c>
    </row>
    <row r="18" spans="1:24" s="46" customFormat="1" x14ac:dyDescent="0.25">
      <c r="A18" s="44">
        <f t="shared" si="32"/>
        <v>0</v>
      </c>
      <c r="B18" s="44">
        <f t="shared" si="33"/>
        <v>425</v>
      </c>
      <c r="C18" s="44">
        <f t="shared" si="41"/>
        <v>510</v>
      </c>
      <c r="D18" s="44">
        <f t="shared" si="34"/>
        <v>612</v>
      </c>
      <c r="E18" s="45">
        <f t="shared" si="35"/>
        <v>6000000</v>
      </c>
      <c r="F18" s="44">
        <f t="shared" si="36"/>
        <v>14118</v>
      </c>
      <c r="G18" s="44">
        <f t="shared" si="37"/>
        <v>11765</v>
      </c>
      <c r="H18" s="44">
        <f t="shared" si="38"/>
        <v>9804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425</v>
      </c>
      <c r="R18" s="47">
        <v>6000000</v>
      </c>
    </row>
    <row r="19" spans="1:24" s="46" customFormat="1" x14ac:dyDescent="0.25">
      <c r="A19" s="44">
        <f t="shared" si="32"/>
        <v>0</v>
      </c>
      <c r="B19" s="44">
        <f t="shared" si="33"/>
        <v>430</v>
      </c>
      <c r="C19" s="44">
        <f t="shared" si="41"/>
        <v>516</v>
      </c>
      <c r="D19" s="44">
        <f t="shared" si="34"/>
        <v>619.19999999999993</v>
      </c>
      <c r="E19" s="45">
        <f t="shared" si="35"/>
        <v>5248000</v>
      </c>
      <c r="F19" s="44">
        <f t="shared" si="36"/>
        <v>12205</v>
      </c>
      <c r="G19" s="44">
        <f t="shared" si="37"/>
        <v>10171</v>
      </c>
      <c r="H19" s="44">
        <f t="shared" si="38"/>
        <v>8475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430</v>
      </c>
      <c r="R19" s="47">
        <v>5248000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11800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E32" t="s">
        <v>41</v>
      </c>
      <c r="F32" s="7">
        <v>24.97</v>
      </c>
      <c r="G32" s="6">
        <f>F32*10.764</f>
        <v>268.77707999999996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6.0350000000000001</v>
      </c>
      <c r="G33" s="6">
        <f t="shared" ref="G33:G34" si="53">F33*10.764</f>
        <v>64.960740000000001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E34" t="s">
        <v>43</v>
      </c>
      <c r="F34" s="7">
        <v>7.7270000000000003</v>
      </c>
      <c r="G34" s="6">
        <f t="shared" si="53"/>
        <v>83.173428000000001</v>
      </c>
      <c r="S34" s="10"/>
      <c r="T34" s="10"/>
      <c r="U34" s="17" t="s">
        <v>18</v>
      </c>
      <c r="V34" s="23"/>
      <c r="W34" s="24">
        <f>W35-W33</f>
        <v>61</v>
      </c>
      <c r="X34" s="31">
        <v>2025</v>
      </c>
      <c r="Y34" t="s">
        <v>44</v>
      </c>
    </row>
    <row r="35" spans="5:25" ht="15.75" x14ac:dyDescent="0.25">
      <c r="G35">
        <f>SUM(G32:G34)</f>
        <v>416.91124799999994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F37" s="7">
        <v>309</v>
      </c>
      <c r="U37" s="17"/>
      <c r="V37" s="26"/>
      <c r="W37" s="27">
        <v>0</v>
      </c>
      <c r="X37" s="27"/>
    </row>
    <row r="38" spans="5:25" ht="15.75" x14ac:dyDescent="0.25">
      <c r="F38" s="7">
        <v>22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F39" s="7">
        <v>21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F40" s="7">
        <v>24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5:25" ht="15.75" x14ac:dyDescent="0.25">
      <c r="F41" s="7">
        <f>SUM(F37:F40)</f>
        <v>376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11800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417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4920600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4428540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3936480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1042500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10251.25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6" sqref="Q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6" sqref="S15:S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21:U24"/>
  <sheetViews>
    <sheetView topLeftCell="A7" zoomScaleNormal="100" workbookViewId="0">
      <selection activeCell="V24" sqref="V24"/>
    </sheetView>
  </sheetViews>
  <sheetFormatPr defaultRowHeight="15" x14ac:dyDescent="0.25"/>
  <sheetData>
    <row r="21" spans="20:21" x14ac:dyDescent="0.25">
      <c r="T21">
        <v>24.97</v>
      </c>
      <c r="U21">
        <f>T21*10.764</f>
        <v>268.77707999999996</v>
      </c>
    </row>
    <row r="22" spans="20:21" x14ac:dyDescent="0.25">
      <c r="T22">
        <v>7.7270000000000003</v>
      </c>
      <c r="U22">
        <f t="shared" ref="U22:U23" si="0">T22*10.764</f>
        <v>83.173428000000001</v>
      </c>
    </row>
    <row r="23" spans="20:21" x14ac:dyDescent="0.25">
      <c r="T23">
        <v>6.0350000000000001</v>
      </c>
      <c r="U23">
        <f t="shared" si="0"/>
        <v>64.960740000000001</v>
      </c>
    </row>
    <row r="24" spans="20:21" x14ac:dyDescent="0.25">
      <c r="U24">
        <f>SUM(U21:U23)</f>
        <v>416.91124799999994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2:Z22"/>
  <sheetViews>
    <sheetView topLeftCell="F1" zoomScaleNormal="100" workbookViewId="0">
      <selection activeCell="AA22" sqref="AA22"/>
    </sheetView>
  </sheetViews>
  <sheetFormatPr defaultRowHeight="15" x14ac:dyDescent="0.25"/>
  <cols>
    <col min="26" max="26" width="16.42578125" customWidth="1"/>
  </cols>
  <sheetData>
    <row r="12" spans="23:24" x14ac:dyDescent="0.25">
      <c r="W12">
        <v>29.83</v>
      </c>
      <c r="X12">
        <f>W12*10.764</f>
        <v>321.09011999999996</v>
      </c>
    </row>
    <row r="13" spans="23:24" x14ac:dyDescent="0.25">
      <c r="W13">
        <v>6.97</v>
      </c>
      <c r="X13">
        <f t="shared" ref="X13:X14" si="0">W13*10.764</f>
        <v>75.025079999999988</v>
      </c>
    </row>
    <row r="14" spans="23:24" x14ac:dyDescent="0.25">
      <c r="W14">
        <v>3.34</v>
      </c>
      <c r="X14">
        <f t="shared" si="0"/>
        <v>35.951759999999993</v>
      </c>
    </row>
    <row r="15" spans="23:24" x14ac:dyDescent="0.25">
      <c r="X15">
        <f>SUM(X12:X14)</f>
        <v>432.06695999999994</v>
      </c>
    </row>
    <row r="19" spans="26:26" x14ac:dyDescent="0.25">
      <c r="Z19">
        <v>3900000</v>
      </c>
    </row>
    <row r="20" spans="26:26" x14ac:dyDescent="0.25">
      <c r="Z20">
        <v>268700</v>
      </c>
    </row>
    <row r="21" spans="26:26" x14ac:dyDescent="0.25">
      <c r="Z21">
        <v>30000</v>
      </c>
    </row>
    <row r="22" spans="26:26" x14ac:dyDescent="0.25">
      <c r="Z22">
        <f>SUM(Z19:Z21)</f>
        <v>4198700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2024-07-27T10:00:26Z</dcterms:modified>
</cp:coreProperties>
</file>