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Seawood Branch\Jayesh Tikhe\"/>
    </mc:Choice>
  </mc:AlternateContent>
  <xr:revisionPtr revIDLastSave="0" documentId="13_ncr:1_{8D52DB0B-275B-412C-A6D2-CAF0ED8B1C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2" sheetId="26" r:id="rId2"/>
    <sheet name="Sheet3" sheetId="27" r:id="rId3"/>
    <sheet name="Sheet4" sheetId="28" r:id="rId4"/>
    <sheet name="Sheet5" sheetId="29" r:id="rId5"/>
    <sheet name="Sheet6" sheetId="30" r:id="rId6"/>
    <sheet name="Sheet1" sheetId="31" r:id="rId7"/>
    <sheet name="Sheet7" sheetId="32" r:id="rId8"/>
    <sheet name="Sheet9" sheetId="34" r:id="rId9"/>
    <sheet name="Sheet10" sheetId="35" r:id="rId10"/>
  </sheets>
  <calcPr calcId="191029"/>
</workbook>
</file>

<file path=xl/calcChain.xml><?xml version="1.0" encoding="utf-8"?>
<calcChain xmlns="http://schemas.openxmlformats.org/spreadsheetml/2006/main">
  <c r="C5" i="4" l="1"/>
  <c r="C6" i="4"/>
  <c r="C7" i="4"/>
  <c r="C8" i="4"/>
  <c r="C9" i="4"/>
  <c r="C10" i="4"/>
  <c r="C11" i="4"/>
  <c r="C3" i="4"/>
  <c r="T7" i="4"/>
  <c r="P7" i="4"/>
  <c r="Q6" i="4"/>
  <c r="Q5" i="4"/>
  <c r="T4" i="4" l="1"/>
  <c r="P4" i="4"/>
  <c r="T3" i="4"/>
  <c r="P3" i="4"/>
  <c r="I19" i="4"/>
  <c r="S4" i="4"/>
  <c r="S5" i="4"/>
  <c r="S6" i="4"/>
  <c r="S7" i="4"/>
  <c r="S8" i="4"/>
  <c r="S9" i="4"/>
  <c r="S10" i="4"/>
  <c r="S3" i="4"/>
  <c r="H21" i="4" l="1"/>
  <c r="H23" i="4" s="1"/>
  <c r="H25" i="4" s="1"/>
  <c r="P8" i="4"/>
  <c r="P6" i="4"/>
  <c r="P5" i="4"/>
  <c r="P13" i="4" l="1"/>
  <c r="Q13" i="4" s="1"/>
  <c r="P12" i="4"/>
  <c r="Q12" i="4" s="1"/>
  <c r="P11" i="4"/>
  <c r="Q11" i="4" s="1"/>
  <c r="P10" i="4"/>
  <c r="P9" i="4"/>
  <c r="P14" i="4" l="1"/>
  <c r="Q14" i="4" s="1"/>
  <c r="J14" i="4" l="1"/>
  <c r="I14" i="4"/>
  <c r="E14" i="4"/>
  <c r="J13" i="4"/>
  <c r="I13" i="4"/>
  <c r="E13" i="4"/>
  <c r="J12" i="4"/>
  <c r="I12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P16" i="4" l="1"/>
  <c r="Q16" i="4" s="1"/>
  <c r="J16" i="4"/>
  <c r="I16" i="4"/>
  <c r="E16" i="4"/>
  <c r="A16" i="4"/>
  <c r="P15" i="4"/>
  <c r="Q15" i="4" s="1"/>
  <c r="J15" i="4"/>
  <c r="I15" i="4"/>
  <c r="E15" i="4"/>
  <c r="A15" i="4"/>
  <c r="A14" i="4"/>
  <c r="B13" i="4"/>
  <c r="C13" i="4" s="1"/>
  <c r="A13" i="4"/>
  <c r="B12" i="4"/>
  <c r="C12" i="4" s="1"/>
  <c r="A12" i="4"/>
  <c r="A11" i="4"/>
  <c r="A10" i="4"/>
  <c r="A9" i="4"/>
  <c r="A8" i="4"/>
  <c r="A7" i="4"/>
  <c r="A6" i="4"/>
  <c r="A5" i="4"/>
  <c r="A4" i="4"/>
  <c r="A3" i="4"/>
  <c r="G6" i="4" l="1"/>
  <c r="F9" i="4"/>
  <c r="F10" i="4"/>
  <c r="F11" i="4"/>
  <c r="F12" i="4"/>
  <c r="F13" i="4"/>
  <c r="F4" i="4"/>
  <c r="F5" i="4"/>
  <c r="F6" i="4"/>
  <c r="F7" i="4"/>
  <c r="F3" i="4"/>
  <c r="B14" i="4"/>
  <c r="C14" i="4" s="1"/>
  <c r="B15" i="4"/>
  <c r="C15" i="4" s="1"/>
  <c r="B16" i="4"/>
  <c r="C16" i="4" s="1"/>
  <c r="F15" i="4" l="1"/>
  <c r="F14" i="4"/>
  <c r="D6" i="4"/>
  <c r="H6" i="4" s="1"/>
  <c r="D11" i="4"/>
  <c r="H11" i="4" s="1"/>
  <c r="G11" i="4"/>
  <c r="D10" i="4"/>
  <c r="H10" i="4" s="1"/>
  <c r="G10" i="4"/>
  <c r="D13" i="4"/>
  <c r="H13" i="4" s="1"/>
  <c r="G13" i="4"/>
  <c r="F8" i="4"/>
  <c r="D4" i="4"/>
  <c r="H4" i="4" s="1"/>
  <c r="G4" i="4"/>
  <c r="H12" i="4"/>
  <c r="G12" i="4"/>
  <c r="D3" i="4"/>
  <c r="H3" i="4" s="1"/>
  <c r="G3" i="4"/>
  <c r="D5" i="4"/>
  <c r="H5" i="4" s="1"/>
  <c r="G5" i="4"/>
  <c r="D7" i="4"/>
  <c r="H7" i="4" s="1"/>
  <c r="G7" i="4"/>
  <c r="D9" i="4"/>
  <c r="H9" i="4" s="1"/>
  <c r="G9" i="4"/>
  <c r="D16" i="4"/>
  <c r="H16" i="4" s="1"/>
  <c r="G16" i="4"/>
  <c r="F16" i="4"/>
  <c r="D15" i="4"/>
  <c r="H15" i="4" s="1"/>
  <c r="G15" i="4"/>
  <c r="D14" i="4" l="1"/>
  <c r="H14" i="4" s="1"/>
  <c r="G14" i="4"/>
  <c r="D8" i="4"/>
  <c r="H8" i="4" s="1"/>
  <c r="G8" i="4"/>
</calcChain>
</file>

<file path=xl/sharedStrings.xml><?xml version="1.0" encoding="utf-8"?>
<sst xmlns="http://schemas.openxmlformats.org/spreadsheetml/2006/main" count="26" uniqueCount="24">
  <si>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</si>
  <si>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</si>
  <si>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</si>
  <si>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</si>
  <si>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</si>
  <si>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</si>
  <si>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</si>
  <si>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</si>
  <si>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</si>
  <si>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</si>
  <si>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</si>
  <si>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</si>
  <si>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</si>
  <si>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</si>
  <si>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</si>
  <si>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car</t>
  </si>
  <si>
    <t xml:space="preserve"> ca</t>
  </si>
  <si>
    <t>bal</t>
  </si>
  <si>
    <t xml:space="preserve">Agreement </t>
  </si>
  <si>
    <t>CA Rate</t>
  </si>
  <si>
    <t>Price Indicator</t>
  </si>
  <si>
    <t>Sales Instances</t>
  </si>
  <si>
    <t xml:space="preserve">Flat No. 702, 7th Floor, Building No. 2, Viva Nilgiri CHSL, Virar </t>
  </si>
  <si>
    <t>BUA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</si>
</sst>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7F7F7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2" fontId="0" fillId="0" borderId="0" xfId="0" applyNumberFormat="1"/>
    <xf numFmtId="1" fontId="0" fillId="0" borderId="0" xfId="0" applyNumberFormat="1"/>
    <xf numFmtId="0" fontId="7" fillId="0" borderId="0" xfId="0" applyFont="1"/>
    <xf numFmtId="0" fontId="6" fillId="0" borderId="0" xfId="0" applyFont="1"/>
    <xf numFmtId="0" fontId="8" fillId="0" borderId="0" xfId="0" applyFont="1"/>
    <xf numFmtId="0" fontId="0" fillId="4" borderId="0" xfId="0" applyFill="1"/>
    <xf numFmtId="4" fontId="0" fillId="4" borderId="0" xfId="0" applyNumberFormat="1" applyFill="1"/>
    <xf numFmtId="1" fontId="0" fillId="4" borderId="0" xfId="0" applyNumberFormat="1" applyFill="1"/>
    <xf numFmtId="0" fontId="1" fillId="4" borderId="0" xfId="0" applyFont="1" applyFill="1"/>
    <xf numFmtId="4" fontId="1" fillId="4" borderId="0" xfId="0" applyNumberFormat="1" applyFont="1" applyFill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4" fontId="1" fillId="3" borderId="0" xfId="0" applyNumberFormat="1" applyFont="1" applyFill="1"/>
    <xf numFmtId="0" fontId="1" fillId="5" borderId="0" xfId="0" applyFont="1" applyFill="1"/>
    <xf numFmtId="4" fontId="1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2E797C-CCB3-30F2-169F-511142D5D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27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7A687A-13A4-D80E-959A-018E2296B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38</xdr:row>
      <xdr:rowOff>67695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D17D4D-1268-A2C6-98BC-97CDD5E4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7306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34</xdr:row>
      <xdr:rowOff>904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2EAC8E-3E65-885E-1CA6-BD0D73A9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6477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42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BAF6D9-59E7-B0AB-D7EE-491D5793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13</xdr:col>
      <xdr:colOff>344054</xdr:colOff>
      <xdr:row>58</xdr:row>
      <xdr:rowOff>105188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605ACC-4161-B3AB-5B3F-17CD9385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8268854" cy="29626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30</xdr:row>
      <xdr:rowOff>105587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836B17-5647-C3B0-82E4-365341580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5820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429791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89C1A3-E1E1-E6F2-DD35-4C4884177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54591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30</xdr:row>
      <xdr:rowOff>124640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97B0F-E297-2139-0B99-C82780123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58396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31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E69BD-007D-5421-CEBE-8B86A166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6001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7"/>
  <sheetViews>
    <sheetView tabSelected="1" topLeftCell="B1" zoomScale="115" zoomScaleNormal="115" workbookViewId="0">
      <selection activeCell="Q6" sqref="Q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42578125" bestFit="1" customWidth="1"/>
  </cols>
  <sheetData>
    <row r="1" spans="1:20" ht="18.75" x14ac:dyDescent="0.3">
      <c r="A1" s="24" t="s">
        <v>20</v>
      </c>
      <c r="B1" s="24"/>
      <c r="C1" s="24"/>
      <c r="D1" s="24"/>
      <c r="E1" s="24"/>
      <c r="F1" s="24"/>
      <c r="G1" s="24"/>
      <c r="H1" s="24"/>
      <c r="O1" s="25" t="s">
        <v>21</v>
      </c>
      <c r="P1" s="25"/>
      <c r="Q1" s="25"/>
      <c r="R1" s="25"/>
      <c r="S1" s="25"/>
    </row>
    <row r="2" spans="1:20" s="1" customFormat="1" ht="60" x14ac:dyDescent="0.25">
      <c r="A2" s="3" t="s">
        <v>0</v>
      </c>
      <c r="B2" s="3" t="s">
        <v>6</v>
      </c>
      <c r="C2" s="3" t="s">
        <v>9</v>
      </c>
      <c r="D2" s="3" t="s">
        <v>10</v>
      </c>
      <c r="E2" s="3" t="s">
        <v>1</v>
      </c>
      <c r="F2" s="8" t="s">
        <v>8</v>
      </c>
      <c r="G2" s="8" t="s">
        <v>11</v>
      </c>
      <c r="H2" s="8" t="s">
        <v>12</v>
      </c>
      <c r="I2" s="3" t="s">
        <v>2</v>
      </c>
      <c r="J2" s="3" t="s">
        <v>3</v>
      </c>
      <c r="N2" s="1" t="s">
        <v>7</v>
      </c>
      <c r="O2" s="1" t="s">
        <v>4</v>
      </c>
      <c r="P2" s="1" t="s">
        <v>5</v>
      </c>
      <c r="Q2" s="1" t="s">
        <v>6</v>
      </c>
      <c r="R2" s="1" t="s">
        <v>1</v>
      </c>
      <c r="S2" s="1" t="s">
        <v>19</v>
      </c>
      <c r="T2" s="1" t="s">
        <v>23</v>
      </c>
    </row>
    <row r="3" spans="1:20" x14ac:dyDescent="0.25">
      <c r="A3" s="4">
        <f t="shared" ref="A3:A16" si="0">N3</f>
        <v>0</v>
      </c>
      <c r="B3" s="22">
        <v>399</v>
      </c>
      <c r="C3" s="22">
        <f>B3*1.2</f>
        <v>478.79999999999995</v>
      </c>
      <c r="D3" s="22">
        <f t="shared" ref="D3:D14" si="1">C3*1.2</f>
        <v>574.55999999999995</v>
      </c>
      <c r="E3" s="23">
        <v>4000000</v>
      </c>
      <c r="F3" s="22">
        <f t="shared" ref="F3:F14" si="2">ROUND((E3/B3),0)</f>
        <v>10025</v>
      </c>
      <c r="G3" s="9">
        <f t="shared" ref="G3:G14" si="3">ROUND((E3/C3),0)</f>
        <v>8354</v>
      </c>
      <c r="H3" s="9">
        <f t="shared" ref="H3:H14" si="4">ROUND((E3/D3),0)</f>
        <v>6962</v>
      </c>
      <c r="I3" s="4" t="e">
        <f>#REF!</f>
        <v>#REF!</v>
      </c>
      <c r="J3" s="4" t="e">
        <f>#REF!</f>
        <v>#REF!</v>
      </c>
      <c r="O3">
        <v>0</v>
      </c>
      <c r="P3" s="19">
        <f>35*10.764</f>
        <v>376.73999999999995</v>
      </c>
      <c r="Q3" s="19"/>
      <c r="R3" s="20">
        <v>3000000</v>
      </c>
      <c r="S3" s="21" t="e">
        <f>R3/Q3</f>
        <v>#DIV/0!</v>
      </c>
      <c r="T3" s="19">
        <f>R3/P3</f>
        <v>7963.0514413123119</v>
      </c>
    </row>
    <row r="4" spans="1:20" x14ac:dyDescent="0.25">
      <c r="A4" s="4">
        <f t="shared" si="0"/>
        <v>0</v>
      </c>
      <c r="B4" s="9"/>
      <c r="C4" s="9">
        <v>840</v>
      </c>
      <c r="D4" s="9">
        <f t="shared" si="1"/>
        <v>1008</v>
      </c>
      <c r="E4" s="26">
        <v>6600000</v>
      </c>
      <c r="F4" s="9" t="e">
        <f t="shared" si="2"/>
        <v>#DIV/0!</v>
      </c>
      <c r="G4" s="9">
        <f t="shared" si="3"/>
        <v>7857</v>
      </c>
      <c r="H4" s="9">
        <f t="shared" si="4"/>
        <v>6548</v>
      </c>
      <c r="I4" s="4" t="e">
        <f>#REF!</f>
        <v>#REF!</v>
      </c>
      <c r="J4" s="4" t="e">
        <f>#REF!</f>
        <v>#REF!</v>
      </c>
      <c r="O4">
        <v>0</v>
      </c>
      <c r="P4">
        <f>40.42*10.764</f>
        <v>435.08087999999998</v>
      </c>
      <c r="R4" s="2">
        <v>317500000</v>
      </c>
      <c r="S4" s="15" t="e">
        <f t="shared" ref="S4:S10" si="5">R4/Q4</f>
        <v>#DIV/0!</v>
      </c>
      <c r="T4">
        <f>R4/P4</f>
        <v>729749.37441516621</v>
      </c>
    </row>
    <row r="5" spans="1:20" x14ac:dyDescent="0.25">
      <c r="A5" s="4">
        <f t="shared" si="0"/>
        <v>0</v>
      </c>
      <c r="B5" s="9">
        <v>840</v>
      </c>
      <c r="C5" s="9">
        <f t="shared" ref="C4:C11" si="6">B5*1.2</f>
        <v>1008</v>
      </c>
      <c r="D5" s="9">
        <f t="shared" si="1"/>
        <v>1209.5999999999999</v>
      </c>
      <c r="E5" s="5">
        <v>6800000</v>
      </c>
      <c r="F5" s="4">
        <f t="shared" si="2"/>
        <v>8095</v>
      </c>
      <c r="G5" s="9">
        <f t="shared" si="3"/>
        <v>6746</v>
      </c>
      <c r="H5" s="9">
        <f t="shared" si="4"/>
        <v>5622</v>
      </c>
      <c r="I5" s="4" t="e">
        <f>#REF!</f>
        <v>#REF!</v>
      </c>
      <c r="J5" s="4" t="e">
        <f>#REF!</f>
        <v>#REF!</v>
      </c>
      <c r="O5">
        <v>0</v>
      </c>
      <c r="P5">
        <f t="shared" ref="P5:P8" si="7">O5/1.2</f>
        <v>0</v>
      </c>
      <c r="Q5">
        <f>38.012*10.764</f>
        <v>409.16116799999998</v>
      </c>
      <c r="R5" s="2">
        <v>3000000</v>
      </c>
      <c r="S5" s="15">
        <f t="shared" si="5"/>
        <v>7332.0740936002021</v>
      </c>
    </row>
    <row r="6" spans="1:20" x14ac:dyDescent="0.25">
      <c r="A6" s="4">
        <f t="shared" si="0"/>
        <v>0</v>
      </c>
      <c r="B6" s="9">
        <v>494</v>
      </c>
      <c r="C6" s="9">
        <f t="shared" si="6"/>
        <v>592.79999999999995</v>
      </c>
      <c r="D6" s="9">
        <f t="shared" si="1"/>
        <v>711.3599999999999</v>
      </c>
      <c r="E6" s="5">
        <v>4306000</v>
      </c>
      <c r="F6" s="4">
        <f t="shared" si="2"/>
        <v>8717</v>
      </c>
      <c r="G6" s="9">
        <f t="shared" si="3"/>
        <v>7264</v>
      </c>
      <c r="H6" s="9">
        <f t="shared" si="4"/>
        <v>6053</v>
      </c>
      <c r="I6" s="4" t="e">
        <f>#REF!</f>
        <v>#REF!</v>
      </c>
      <c r="J6" s="4" t="e">
        <f>#REF!</f>
        <v>#REF!</v>
      </c>
      <c r="O6">
        <v>0</v>
      </c>
      <c r="P6">
        <f t="shared" si="7"/>
        <v>0</v>
      </c>
      <c r="Q6" s="19">
        <f>57.94*10.764</f>
        <v>623.66615999999999</v>
      </c>
      <c r="R6" s="20">
        <v>5000000</v>
      </c>
      <c r="S6" s="21">
        <f t="shared" si="5"/>
        <v>8017.109666492086</v>
      </c>
    </row>
    <row r="7" spans="1:20" x14ac:dyDescent="0.25">
      <c r="A7" s="4">
        <f t="shared" si="0"/>
        <v>0</v>
      </c>
      <c r="B7" s="22">
        <v>424</v>
      </c>
      <c r="C7" s="22">
        <f t="shared" si="6"/>
        <v>508.79999999999995</v>
      </c>
      <c r="D7" s="22">
        <f t="shared" si="1"/>
        <v>610.55999999999995</v>
      </c>
      <c r="E7" s="23">
        <v>4100000</v>
      </c>
      <c r="F7" s="22">
        <f t="shared" si="2"/>
        <v>9670</v>
      </c>
      <c r="G7" s="9">
        <f t="shared" si="3"/>
        <v>8058</v>
      </c>
      <c r="H7" s="9">
        <f t="shared" si="4"/>
        <v>6715</v>
      </c>
      <c r="I7" s="4" t="e">
        <f>#REF!</f>
        <v>#REF!</v>
      </c>
      <c r="J7" s="4" t="e">
        <f>#REF!</f>
        <v>#REF!</v>
      </c>
      <c r="O7">
        <v>0</v>
      </c>
      <c r="P7">
        <f>46*10.764</f>
        <v>495.14399999999995</v>
      </c>
      <c r="R7" s="2">
        <v>3300000</v>
      </c>
      <c r="S7" s="15" t="e">
        <f t="shared" si="5"/>
        <v>#DIV/0!</v>
      </c>
      <c r="T7">
        <f>R7/P7</f>
        <v>6664.7278367505214</v>
      </c>
    </row>
    <row r="8" spans="1:20" x14ac:dyDescent="0.25">
      <c r="A8" s="4">
        <f t="shared" si="0"/>
        <v>0</v>
      </c>
      <c r="B8" s="27">
        <v>394</v>
      </c>
      <c r="C8" s="27">
        <f t="shared" si="6"/>
        <v>472.79999999999995</v>
      </c>
      <c r="D8" s="27">
        <f t="shared" si="1"/>
        <v>567.3599999999999</v>
      </c>
      <c r="E8" s="28">
        <v>4500000</v>
      </c>
      <c r="F8" s="27">
        <f t="shared" si="2"/>
        <v>11421</v>
      </c>
      <c r="G8" s="9">
        <f t="shared" si="3"/>
        <v>9518</v>
      </c>
      <c r="H8" s="9">
        <f t="shared" si="4"/>
        <v>7931</v>
      </c>
      <c r="I8" s="4" t="e">
        <f>#REF!</f>
        <v>#REF!</v>
      </c>
      <c r="J8" s="4" t="e">
        <f>#REF!</f>
        <v>#REF!</v>
      </c>
      <c r="O8">
        <v>0</v>
      </c>
      <c r="P8">
        <f t="shared" si="7"/>
        <v>0</v>
      </c>
      <c r="R8" s="2"/>
      <c r="S8" t="e">
        <f t="shared" si="5"/>
        <v>#DIV/0!</v>
      </c>
    </row>
    <row r="9" spans="1:20" x14ac:dyDescent="0.25">
      <c r="A9" s="4">
        <f t="shared" si="0"/>
        <v>0</v>
      </c>
      <c r="B9" s="9">
        <v>550</v>
      </c>
      <c r="C9" s="9">
        <f t="shared" si="6"/>
        <v>660</v>
      </c>
      <c r="D9" s="4">
        <f t="shared" si="1"/>
        <v>792</v>
      </c>
      <c r="E9" s="5">
        <v>3500000</v>
      </c>
      <c r="F9" s="4">
        <f t="shared" si="2"/>
        <v>6364</v>
      </c>
      <c r="G9" s="9">
        <f t="shared" si="3"/>
        <v>5303</v>
      </c>
      <c r="H9" s="9">
        <f t="shared" si="4"/>
        <v>4419</v>
      </c>
      <c r="I9" s="4" t="e">
        <f>#REF!</f>
        <v>#REF!</v>
      </c>
      <c r="J9" s="4" t="e">
        <f>#REF!</f>
        <v>#REF!</v>
      </c>
      <c r="O9">
        <v>0</v>
      </c>
      <c r="P9">
        <f t="shared" ref="P9:P13" si="8">O9/1.2</f>
        <v>0</v>
      </c>
      <c r="R9" s="2"/>
      <c r="S9" s="7" t="e">
        <f t="shared" si="5"/>
        <v>#DIV/0!</v>
      </c>
    </row>
    <row r="10" spans="1:20" x14ac:dyDescent="0.25">
      <c r="A10" s="4">
        <f t="shared" si="0"/>
        <v>0</v>
      </c>
      <c r="B10" s="9">
        <v>510</v>
      </c>
      <c r="C10" s="9">
        <f t="shared" si="6"/>
        <v>612</v>
      </c>
      <c r="D10" s="9">
        <f t="shared" si="1"/>
        <v>734.4</v>
      </c>
      <c r="E10" s="26">
        <v>5500000</v>
      </c>
      <c r="F10" s="9">
        <f t="shared" si="2"/>
        <v>10784</v>
      </c>
      <c r="G10" s="9">
        <f t="shared" si="3"/>
        <v>8987</v>
      </c>
      <c r="H10" s="9">
        <f t="shared" si="4"/>
        <v>7489</v>
      </c>
      <c r="I10" s="4" t="e">
        <f>#REF!</f>
        <v>#REF!</v>
      </c>
      <c r="J10" s="4" t="e">
        <f>#REF!</f>
        <v>#REF!</v>
      </c>
      <c r="O10">
        <v>0</v>
      </c>
      <c r="P10">
        <f t="shared" si="8"/>
        <v>0</v>
      </c>
      <c r="R10" s="2"/>
      <c r="S10" s="7" t="e">
        <f t="shared" si="5"/>
        <v>#DIV/0!</v>
      </c>
    </row>
    <row r="11" spans="1:20" x14ac:dyDescent="0.25">
      <c r="A11" s="4">
        <f t="shared" si="0"/>
        <v>0</v>
      </c>
      <c r="B11" s="9">
        <v>415</v>
      </c>
      <c r="C11" s="9">
        <f t="shared" si="6"/>
        <v>498</v>
      </c>
      <c r="D11" s="9">
        <f t="shared" si="1"/>
        <v>597.6</v>
      </c>
      <c r="E11" s="26">
        <v>4100000</v>
      </c>
      <c r="F11" s="9">
        <f t="shared" si="2"/>
        <v>9880</v>
      </c>
      <c r="G11" s="9">
        <f t="shared" si="3"/>
        <v>8233</v>
      </c>
      <c r="H11" s="9">
        <f t="shared" si="4"/>
        <v>6861</v>
      </c>
      <c r="I11" s="4" t="e">
        <f>#REF!</f>
        <v>#REF!</v>
      </c>
      <c r="J11" s="4" t="e">
        <f>#REF!</f>
        <v>#REF!</v>
      </c>
      <c r="O11">
        <v>0</v>
      </c>
      <c r="P11">
        <f t="shared" si="8"/>
        <v>0</v>
      </c>
      <c r="Q11">
        <f t="shared" ref="Q11:Q13" si="9">P11/1.2</f>
        <v>0</v>
      </c>
      <c r="R11" s="2">
        <v>0</v>
      </c>
      <c r="S11" s="7"/>
    </row>
    <row r="12" spans="1:20" x14ac:dyDescent="0.25">
      <c r="A12" s="4">
        <f t="shared" si="0"/>
        <v>0</v>
      </c>
      <c r="B12" s="9">
        <f t="shared" ref="B12:B16" si="10">Q12</f>
        <v>0</v>
      </c>
      <c r="C12" s="9">
        <f t="shared" ref="C5:C15" si="11">B12*1.1</f>
        <v>0</v>
      </c>
      <c r="D12" s="9">
        <v>500</v>
      </c>
      <c r="E12" s="26">
        <v>4250000</v>
      </c>
      <c r="F12" s="9" t="e">
        <f t="shared" si="2"/>
        <v>#DIV/0!</v>
      </c>
      <c r="G12" s="9" t="e">
        <f t="shared" si="3"/>
        <v>#DIV/0!</v>
      </c>
      <c r="H12" s="9">
        <f t="shared" si="4"/>
        <v>8500</v>
      </c>
      <c r="I12" s="4" t="e">
        <f>#REF!</f>
        <v>#REF!</v>
      </c>
      <c r="J12" s="4" t="e">
        <f>#REF!</f>
        <v>#REF!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7"/>
    </row>
    <row r="13" spans="1:20" x14ac:dyDescent="0.25">
      <c r="A13" s="4">
        <f t="shared" si="0"/>
        <v>0</v>
      </c>
      <c r="B13" s="4">
        <f t="shared" si="10"/>
        <v>0</v>
      </c>
      <c r="C13" s="4">
        <f t="shared" si="11"/>
        <v>0</v>
      </c>
      <c r="D13" s="4">
        <f t="shared" si="1"/>
        <v>0</v>
      </c>
      <c r="E13" s="5">
        <f t="shared" ref="E13:E14" si="12">R13</f>
        <v>0</v>
      </c>
      <c r="F13" s="9" t="e">
        <f t="shared" si="2"/>
        <v>#DIV/0!</v>
      </c>
      <c r="G13" s="9" t="e">
        <f t="shared" si="3"/>
        <v>#DIV/0!</v>
      </c>
      <c r="H13" s="9" t="e">
        <f t="shared" si="4"/>
        <v>#DIV/0!</v>
      </c>
      <c r="I13" s="4" t="e">
        <f>#REF!</f>
        <v>#REF!</v>
      </c>
      <c r="J13" s="4" t="e">
        <f>#REF!</f>
        <v>#REF!</v>
      </c>
      <c r="O13">
        <v>0</v>
      </c>
      <c r="P13">
        <f t="shared" si="8"/>
        <v>0</v>
      </c>
      <c r="Q13">
        <f t="shared" si="9"/>
        <v>0</v>
      </c>
      <c r="R13" s="2">
        <v>0</v>
      </c>
      <c r="S13" s="7"/>
    </row>
    <row r="14" spans="1:20" x14ac:dyDescent="0.25">
      <c r="A14" s="4">
        <f t="shared" si="0"/>
        <v>0</v>
      </c>
      <c r="B14" s="4">
        <f t="shared" si="10"/>
        <v>0</v>
      </c>
      <c r="C14" s="4">
        <f t="shared" si="11"/>
        <v>0</v>
      </c>
      <c r="D14" s="4">
        <f t="shared" si="1"/>
        <v>0</v>
      </c>
      <c r="E14" s="5">
        <f t="shared" si="12"/>
        <v>0</v>
      </c>
      <c r="F14" s="9" t="e">
        <f t="shared" si="2"/>
        <v>#DIV/0!</v>
      </c>
      <c r="G14" s="9" t="e">
        <f t="shared" si="3"/>
        <v>#DIV/0!</v>
      </c>
      <c r="H14" s="9" t="e">
        <f t="shared" si="4"/>
        <v>#DIV/0!</v>
      </c>
      <c r="I14" s="4" t="e">
        <f>#REF!</f>
        <v>#REF!</v>
      </c>
      <c r="J14" s="4" t="e">
        <f>#REF!</f>
        <v>#REF!</v>
      </c>
      <c r="O14">
        <v>0</v>
      </c>
      <c r="P14">
        <f t="shared" ref="P14" si="13">O14/1.2</f>
        <v>0</v>
      </c>
      <c r="Q14">
        <f t="shared" ref="Q14" si="14">P14/1.2</f>
        <v>0</v>
      </c>
      <c r="R14" s="2">
        <v>0</v>
      </c>
      <c r="S14" s="7"/>
    </row>
    <row r="15" spans="1:20" x14ac:dyDescent="0.25">
      <c r="A15" s="4">
        <f t="shared" si="0"/>
        <v>0</v>
      </c>
      <c r="B15" s="4">
        <f t="shared" si="10"/>
        <v>0</v>
      </c>
      <c r="C15" s="4">
        <f t="shared" si="11"/>
        <v>0</v>
      </c>
      <c r="D15" s="4">
        <f t="shared" ref="D15:D16" si="15">C15*1.2</f>
        <v>0</v>
      </c>
      <c r="E15" s="5">
        <f t="shared" ref="E15:E16" si="16">R15</f>
        <v>0</v>
      </c>
      <c r="F15" s="9" t="e">
        <f t="shared" ref="F15:F16" si="17">ROUND((E15/B15),0)</f>
        <v>#DIV/0!</v>
      </c>
      <c r="G15" s="9" t="e">
        <f t="shared" ref="G15:G16" si="18">ROUND((E15/C15),0)</f>
        <v>#DIV/0!</v>
      </c>
      <c r="H15" s="9" t="e">
        <f t="shared" ref="H15:H16" si="19">ROUND((E15/D15),0)</f>
        <v>#DIV/0!</v>
      </c>
      <c r="I15" s="4" t="e">
        <f>#REF!</f>
        <v>#REF!</v>
      </c>
      <c r="J15" s="4" t="e">
        <f>#REF!</f>
        <v>#REF!</v>
      </c>
      <c r="O15">
        <v>0</v>
      </c>
      <c r="P15">
        <f t="shared" ref="P15:P16" si="20">O15/1.2</f>
        <v>0</v>
      </c>
      <c r="Q15">
        <f t="shared" ref="Q15:Q16" si="21">P15/1.2</f>
        <v>0</v>
      </c>
      <c r="R15" s="2">
        <v>0</v>
      </c>
      <c r="S15" s="7"/>
    </row>
    <row r="16" spans="1:20" x14ac:dyDescent="0.25">
      <c r="A16" s="4">
        <f t="shared" si="0"/>
        <v>0</v>
      </c>
      <c r="B16" s="4">
        <f t="shared" si="10"/>
        <v>0</v>
      </c>
      <c r="C16" s="4">
        <f t="shared" ref="C16" si="22">B16*1.2</f>
        <v>0</v>
      </c>
      <c r="D16" s="4">
        <f t="shared" si="15"/>
        <v>0</v>
      </c>
      <c r="E16" s="5">
        <f t="shared" si="16"/>
        <v>0</v>
      </c>
      <c r="F16" s="9" t="e">
        <f t="shared" si="17"/>
        <v>#DIV/0!</v>
      </c>
      <c r="G16" s="4" t="e">
        <f t="shared" si="18"/>
        <v>#DIV/0!</v>
      </c>
      <c r="H16" s="4" t="e">
        <f t="shared" si="19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si="20"/>
        <v>0</v>
      </c>
      <c r="Q16">
        <f t="shared" si="21"/>
        <v>0</v>
      </c>
      <c r="R16" s="2">
        <v>0</v>
      </c>
      <c r="S16" s="7"/>
    </row>
    <row r="18" spans="5:23" x14ac:dyDescent="0.25">
      <c r="G18" t="s">
        <v>22</v>
      </c>
    </row>
    <row r="19" spans="5:23" x14ac:dyDescent="0.25">
      <c r="E19" s="6" t="s">
        <v>18</v>
      </c>
      <c r="G19" t="s">
        <v>16</v>
      </c>
      <c r="H19">
        <v>388</v>
      </c>
      <c r="I19" s="14">
        <f>H19/10.764</f>
        <v>36.046079524340399</v>
      </c>
    </row>
    <row r="20" spans="5:23" x14ac:dyDescent="0.25">
      <c r="G20" t="s">
        <v>17</v>
      </c>
      <c r="H20">
        <v>0</v>
      </c>
      <c r="I20">
        <v>0</v>
      </c>
    </row>
    <row r="21" spans="5:23" x14ac:dyDescent="0.25">
      <c r="H21">
        <f>H20+H19</f>
        <v>388</v>
      </c>
    </row>
    <row r="22" spans="5:23" x14ac:dyDescent="0.25">
      <c r="G22" s="16" t="s">
        <v>13</v>
      </c>
      <c r="H22" s="16">
        <v>20500</v>
      </c>
      <c r="I22" s="16"/>
    </row>
    <row r="23" spans="5:23" x14ac:dyDescent="0.25">
      <c r="G23" s="17" t="s">
        <v>14</v>
      </c>
      <c r="H23" s="17">
        <f>H22*H21</f>
        <v>7954000</v>
      </c>
      <c r="I23" s="16"/>
    </row>
    <row r="24" spans="5:23" x14ac:dyDescent="0.25">
      <c r="G24" s="16" t="s">
        <v>15</v>
      </c>
      <c r="H24" s="16">
        <v>0</v>
      </c>
      <c r="I24" s="16"/>
    </row>
    <row r="25" spans="5:23" x14ac:dyDescent="0.25">
      <c r="G25" s="16"/>
      <c r="H25" s="16">
        <f>H24+H23</f>
        <v>7954000</v>
      </c>
      <c r="I25" s="16"/>
      <c r="P25" s="10"/>
      <c r="Q25" s="10"/>
      <c r="R25" s="12"/>
      <c r="S25" s="10"/>
      <c r="T25" s="10"/>
      <c r="U25" s="10"/>
      <c r="V25" s="10"/>
      <c r="W25" s="10"/>
    </row>
    <row r="26" spans="5:23" x14ac:dyDescent="0.25">
      <c r="P26" s="10"/>
      <c r="Q26" s="13"/>
      <c r="R26" s="13"/>
      <c r="S26" s="13"/>
      <c r="T26" s="13"/>
      <c r="U26" s="10"/>
      <c r="V26" s="10"/>
      <c r="W26" s="10"/>
    </row>
    <row r="27" spans="5:23" x14ac:dyDescent="0.25">
      <c r="P27" s="10"/>
      <c r="Q27" s="10"/>
      <c r="R27" s="10"/>
      <c r="S27" s="10"/>
      <c r="T27" s="10"/>
      <c r="U27" s="10"/>
      <c r="V27" s="10"/>
      <c r="W27" s="10"/>
    </row>
    <row r="28" spans="5:23" x14ac:dyDescent="0.25">
      <c r="P28" s="10"/>
      <c r="Q28" s="10"/>
      <c r="R28" s="10"/>
      <c r="S28" s="10"/>
      <c r="T28" s="10"/>
      <c r="U28" s="10"/>
      <c r="V28" s="10"/>
      <c r="W28" s="10"/>
    </row>
    <row r="29" spans="5:23" x14ac:dyDescent="0.25">
      <c r="P29" s="10"/>
      <c r="Q29" s="10"/>
      <c r="R29" s="11"/>
      <c r="S29" s="11"/>
      <c r="T29" s="11"/>
      <c r="U29" s="10"/>
      <c r="V29" s="10"/>
      <c r="W29" s="10"/>
    </row>
    <row r="30" spans="5:23" x14ac:dyDescent="0.25">
      <c r="P30" s="10"/>
      <c r="Q30" s="10"/>
      <c r="R30" s="10"/>
      <c r="S30" s="10"/>
      <c r="T30" s="10"/>
      <c r="U30" s="10"/>
      <c r="V30" s="10"/>
      <c r="W30" s="10"/>
    </row>
    <row r="31" spans="5:23" x14ac:dyDescent="0.25">
      <c r="P31" s="10"/>
      <c r="Q31" s="10"/>
      <c r="R31" s="10"/>
      <c r="S31" s="10"/>
      <c r="T31" s="10"/>
      <c r="U31" s="10"/>
      <c r="V31" s="10"/>
      <c r="W31" s="10"/>
    </row>
    <row r="32" spans="5:23" x14ac:dyDescent="0.25">
      <c r="P32" s="10"/>
      <c r="Q32" s="10"/>
      <c r="R32" s="10"/>
      <c r="S32" s="10"/>
      <c r="T32" s="10"/>
      <c r="U32" s="10"/>
      <c r="V32" s="10"/>
      <c r="W32" s="10"/>
    </row>
    <row r="33" spans="10:23" x14ac:dyDescent="0.25">
      <c r="P33" s="10"/>
      <c r="Q33" s="10"/>
      <c r="R33" s="10"/>
      <c r="S33" s="10"/>
      <c r="T33" s="10"/>
      <c r="U33" s="10"/>
      <c r="V33" s="10"/>
      <c r="W33" s="10"/>
    </row>
    <row r="34" spans="10:23" x14ac:dyDescent="0.25">
      <c r="J34" s="6"/>
      <c r="K34" s="6"/>
      <c r="L34" s="6"/>
      <c r="M34" s="6"/>
      <c r="N34" s="6"/>
      <c r="P34" s="10"/>
      <c r="Q34" s="10"/>
      <c r="R34" s="10"/>
      <c r="S34" s="10"/>
      <c r="T34" s="10"/>
      <c r="U34" s="10"/>
      <c r="V34" s="10"/>
      <c r="W34" s="10"/>
    </row>
    <row r="35" spans="10:23" x14ac:dyDescent="0.25">
      <c r="Q35" s="10"/>
      <c r="R35" s="10"/>
    </row>
    <row r="36" spans="10:23" x14ac:dyDescent="0.25">
      <c r="Q36" s="10"/>
      <c r="R36" s="10"/>
      <c r="S36" s="6"/>
    </row>
    <row r="37" spans="10:23" x14ac:dyDescent="0.25">
      <c r="P37" s="10"/>
      <c r="Q37" s="10"/>
      <c r="R37" s="10"/>
    </row>
  </sheetData>
  <mergeCells count="2">
    <mergeCell ref="A1:H1"/>
    <mergeCell ref="O1:S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24AC-BF6D-4264-82B9-30A20BBAFB7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07081-5BF1-4FE3-BF82-772349601D4A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2B4B6-506E-464F-A484-992FDF497036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54EF4-C270-4D78-9259-52E9F5730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16A3F-DB72-4338-988A-78CA2EBD70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78ED5-61C5-46CB-B19E-E3F321B12349}">
  <dimension ref="A1"/>
  <sheetViews>
    <sheetView workbookViewId="0">
      <selection activeCell="A44" sqref="A44"/>
    </sheetView>
  </sheetViews>
  <sheetFormatPr defaultRowHeight="15" x14ac:dyDescent="0.25"/>
  <sheetData>
    <row r="1" spans="1:1" x14ac:dyDescent="0.25">
      <c r="A1" s="1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743F9-BBBB-4D4C-BE65-53311F1532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CA067-AC3B-48E3-B0B0-D869F0484702}">
  <dimension ref="A1"/>
  <sheetViews>
    <sheetView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0A078-07C9-4C9B-B118-EC00F24C909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Sheet2</vt:lpstr>
      <vt:lpstr>Sheet3</vt:lpstr>
      <vt:lpstr>Sheet4</vt:lpstr>
      <vt:lpstr>Sheet5</vt:lpstr>
      <vt:lpstr>Sheet6</vt:lpstr>
      <vt:lpstr>Sheet1</vt:lpstr>
      <vt:lpstr>Sheet7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2024-07-26T06:07:25Z</dcterms:modified>
</cp:coreProperties>
</file>