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REECHA VIRENDRA GEEDH - SBI\"/>
    </mc:Choice>
  </mc:AlternateContent>
  <xr:revisionPtr revIDLastSave="0" documentId="13_ncr:1_{81A41C2C-1E27-45D0-AFE1-2EB0AD19F57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23" i="17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8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<sst xmlns="http://schemas.openxmlformats.org/spreadsheetml/2006/main" count="50" uniqueCount="44">
  <si>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</si>
  <si>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</si>
  <si>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</si>
  <si>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</si>
  <si>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</si>
  <si>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</si>
  <si>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</si>
  <si>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</si>
  <si>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</si>
  <si>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</si>
  <si>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</si>
  <si>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</si>
  <si>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</si>
  <si>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</si>
  <si>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</si>
  <si>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</si>
  <si>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</si>
  <si>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</si>
  <si>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</si>
  <si>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</si>
  <si>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</si>
  <si>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</si>
  <si>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</si>
  <si>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</si>
  <si>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</si>
  <si>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</si>
  <si>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</si>
  <si>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</si>
  <si>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</si>
  <si>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</si>
  <si>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</si>
  <si>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</si>
  <si>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</si>
  <si>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</si>
  <si>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</si>
  <si>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</si>
  <si>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</si>
  <si>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</si>
  <si>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</si>
  <si>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</si>
  <si>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REECHA VIRENDRA GEEDH</t>
  </si>
  <si>
    <t>Agree BUA</t>
  </si>
  <si>
    <t>As per Part BCC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</si>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</sst>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07C83-747E-4133-BE62-F51CFABB9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7356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5</xdr:row>
      <xdr:rowOff>133350</xdr:rowOff>
    </xdr:from>
    <xdr:to>
      <xdr:col>19</xdr:col>
      <xdr:colOff>20285</xdr:colOff>
      <xdr:row>43</xdr:row>
      <xdr:rowOff>134360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9A9E8-8310-4E5F-BE15-035A84789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1085850"/>
          <a:ext cx="8849960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9AD67-CB6D-40E2-83D9-D6B0B238E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B64D8-F861-4DF2-A6D0-180780E7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153332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ACF2C-3365-4499-B428-BFCEEF9F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677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42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F188F8-051B-4DC9-B63F-C3E095A7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697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7C708-7002-4028-B1EF-89C2C762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209BA-90EE-46EC-844B-ECABEF82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E8E10-6B78-4866-802C-0A56DC3E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429706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20E78-8AF6-4815-BC17-ABFFB382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44906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V10" sqref="V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341.66666666666669</v>
      </c>
      <c r="C3" s="4">
        <f>B3*1.2</f>
        <v>410</v>
      </c>
      <c r="D3" s="4">
        <f t="shared" ref="D3:D14" si="2">C3*1.2</f>
        <v>492</v>
      </c>
      <c r="E3" s="5">
        <f t="shared" ref="E3:E14" si="3">R3</f>
        <v>2600000</v>
      </c>
      <c r="F3" s="9">
        <f t="shared" ref="F3:F14" si="4">ROUND((E3/B3),0)</f>
        <v>7610</v>
      </c>
      <c r="G3" s="9">
        <f t="shared" ref="G3:G14" si="5">ROUND((E3/C3),0)</f>
        <v>6341</v>
      </c>
      <c r="H3" s="9">
        <f t="shared" ref="H3:H14" si="6">ROUND((E3/D3),0)</f>
        <v>5285</v>
      </c>
      <c r="I3" s="4" t="e">
        <f>#REF!</f>
        <v>#REF!</v>
      </c>
      <c r="J3" s="4">
        <f t="shared" ref="J3:J14" si="7">S3</f>
        <v>0</v>
      </c>
      <c r="O3">
        <v>0</v>
      </c>
      <c r="P3">
        <v>410</v>
      </c>
      <c r="Q3">
        <f t="shared" ref="P3:Q14" si="8">P3/1.2</f>
        <v>341.66666666666669</v>
      </c>
      <c r="R3" s="2">
        <v>2600000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770.83333333333337</v>
      </c>
      <c r="C4" s="44">
        <f t="shared" ref="C4:C9" si="11">B4*1.2</f>
        <v>925</v>
      </c>
      <c r="D4" s="44">
        <f t="shared" ref="D4:D9" si="12">C4*1.2</f>
        <v>1110</v>
      </c>
      <c r="E4" s="45">
        <f t="shared" ref="E4:E9" si="13">R4</f>
        <v>6717500</v>
      </c>
      <c r="F4" s="44">
        <f t="shared" ref="F4:F9" si="14">ROUND((E4/B4),0)</f>
        <v>8715</v>
      </c>
      <c r="G4" s="44">
        <f t="shared" ref="G4:G9" si="15">ROUND((E4/C4),0)</f>
        <v>7262</v>
      </c>
      <c r="H4" s="44">
        <f t="shared" ref="H4:H9" si="16">ROUND((E4/D4),0)</f>
        <v>6052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925</v>
      </c>
      <c r="Q4" s="46">
        <f t="shared" ref="Q4:Q9" si="18">P4/1.2</f>
        <v>770.83333333333337</v>
      </c>
      <c r="R4" s="47">
        <v>6717500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425</v>
      </c>
      <c r="C16" s="4">
        <f>B16*1.2</f>
        <v>510</v>
      </c>
      <c r="D16" s="4">
        <f t="shared" ref="D16:D28" si="34">C16*1.2</f>
        <v>612</v>
      </c>
      <c r="E16" s="5">
        <f t="shared" ref="E16:E28" si="35">R16</f>
        <v>4500000</v>
      </c>
      <c r="F16" s="9">
        <f t="shared" ref="F16:F28" si="36">ROUND((E16/B16),0)</f>
        <v>10588</v>
      </c>
      <c r="G16" s="9">
        <f t="shared" ref="G16:G28" si="37">ROUND((E16/C16),0)</f>
        <v>8824</v>
      </c>
      <c r="H16" s="9">
        <f t="shared" ref="H16:H28" si="38">ROUND((E16/D16),0)</f>
        <v>7353</v>
      </c>
      <c r="I16" s="4" t="e">
        <f>#REF!</f>
        <v>#REF!</v>
      </c>
      <c r="J16" s="4">
        <f t="shared" ref="J16:J28" si="39">S16</f>
        <v>0</v>
      </c>
      <c r="O16">
        <v>0</v>
      </c>
      <c r="P16">
        <v>510</v>
      </c>
      <c r="Q16">
        <f t="shared" ref="P16:Q28" si="40">P16/1.2</f>
        <v>425</v>
      </c>
      <c r="R16" s="2">
        <v>4500000</v>
      </c>
    </row>
    <row r="17" spans="1:24" x14ac:dyDescent="0.25">
      <c r="A17" s="4">
        <f t="shared" si="32"/>
        <v>0</v>
      </c>
      <c r="B17" s="4">
        <f t="shared" si="33"/>
        <v>813.33333333333337</v>
      </c>
      <c r="C17" s="4">
        <f t="shared" ref="C17:C28" si="41">B17*1.2</f>
        <v>976</v>
      </c>
      <c r="D17" s="4">
        <f t="shared" si="34"/>
        <v>1171.2</v>
      </c>
      <c r="E17" s="5">
        <f t="shared" si="35"/>
        <v>6900000</v>
      </c>
      <c r="F17" s="9">
        <f t="shared" si="36"/>
        <v>8484</v>
      </c>
      <c r="G17" s="9">
        <f t="shared" si="37"/>
        <v>7070</v>
      </c>
      <c r="H17" s="9">
        <f t="shared" si="38"/>
        <v>5891</v>
      </c>
      <c r="I17" s="4" t="e">
        <f>#REF!</f>
        <v>#REF!</v>
      </c>
      <c r="J17" s="4">
        <f t="shared" si="39"/>
        <v>0</v>
      </c>
      <c r="O17">
        <v>0</v>
      </c>
      <c r="P17">
        <v>976</v>
      </c>
      <c r="Q17">
        <f t="shared" si="40"/>
        <v>813.33333333333337</v>
      </c>
      <c r="R17" s="2">
        <v>6900000</v>
      </c>
    </row>
    <row r="18" spans="1:24" x14ac:dyDescent="0.25">
      <c r="A18" s="4">
        <f t="shared" si="32"/>
        <v>0</v>
      </c>
      <c r="B18" s="4">
        <f t="shared" si="33"/>
        <v>591.66666666666674</v>
      </c>
      <c r="C18" s="4">
        <f t="shared" si="41"/>
        <v>710.00000000000011</v>
      </c>
      <c r="D18" s="4">
        <f t="shared" si="34"/>
        <v>852.00000000000011</v>
      </c>
      <c r="E18" s="5">
        <f t="shared" si="35"/>
        <v>6000000</v>
      </c>
      <c r="F18" s="9">
        <f t="shared" si="36"/>
        <v>10141</v>
      </c>
      <c r="G18" s="9">
        <f t="shared" si="37"/>
        <v>8451</v>
      </c>
      <c r="H18" s="9">
        <f t="shared" si="38"/>
        <v>7042</v>
      </c>
      <c r="I18" s="4" t="e">
        <f>#REF!</f>
        <v>#REF!</v>
      </c>
      <c r="J18" s="4">
        <f t="shared" si="39"/>
        <v>0</v>
      </c>
      <c r="O18">
        <v>0</v>
      </c>
      <c r="P18">
        <v>710</v>
      </c>
      <c r="Q18">
        <f t="shared" si="40"/>
        <v>591.66666666666674</v>
      </c>
      <c r="R18" s="2">
        <v>6000000</v>
      </c>
    </row>
    <row r="19" spans="1:24" x14ac:dyDescent="0.25">
      <c r="A19" s="4">
        <f t="shared" si="32"/>
        <v>0</v>
      </c>
      <c r="B19" s="4">
        <f t="shared" si="33"/>
        <v>765</v>
      </c>
      <c r="C19" s="4">
        <f t="shared" si="41"/>
        <v>918</v>
      </c>
      <c r="D19" s="4">
        <f t="shared" si="34"/>
        <v>1101.5999999999999</v>
      </c>
      <c r="E19" s="5">
        <f t="shared" si="35"/>
        <v>8500000</v>
      </c>
      <c r="F19" s="9">
        <f t="shared" si="36"/>
        <v>11111</v>
      </c>
      <c r="G19" s="9">
        <f t="shared" si="37"/>
        <v>9259</v>
      </c>
      <c r="H19" s="9">
        <f t="shared" si="38"/>
        <v>7716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765</v>
      </c>
      <c r="R19" s="2">
        <v>8500000</v>
      </c>
    </row>
    <row r="20" spans="1:24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6500000</v>
      </c>
      <c r="F20" s="9">
        <f t="shared" si="36"/>
        <v>10000</v>
      </c>
      <c r="G20" s="9">
        <f t="shared" si="37"/>
        <v>8333</v>
      </c>
      <c r="H20" s="9">
        <f t="shared" si="38"/>
        <v>6944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6500000</v>
      </c>
    </row>
    <row r="21" spans="1:24" x14ac:dyDescent="0.25">
      <c r="A21" s="4">
        <f t="shared" si="32"/>
        <v>0</v>
      </c>
      <c r="B21" s="4">
        <f t="shared" si="33"/>
        <v>630</v>
      </c>
      <c r="C21" s="4">
        <f t="shared" si="41"/>
        <v>756</v>
      </c>
      <c r="D21" s="4">
        <f t="shared" si="34"/>
        <v>907.19999999999993</v>
      </c>
      <c r="E21" s="5">
        <f t="shared" si="35"/>
        <v>6900000</v>
      </c>
      <c r="F21" s="9">
        <f t="shared" si="36"/>
        <v>10952</v>
      </c>
      <c r="G21" s="9">
        <f t="shared" si="37"/>
        <v>9127</v>
      </c>
      <c r="H21" s="9">
        <f t="shared" si="38"/>
        <v>7606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630</v>
      </c>
      <c r="R21" s="2">
        <v>6900000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400</v>
      </c>
      <c r="C22" s="44">
        <f t="shared" ref="C22:C24" si="44">B22*1.2</f>
        <v>480</v>
      </c>
      <c r="D22" s="44">
        <f t="shared" ref="D22:D24" si="45">C22*1.2</f>
        <v>576</v>
      </c>
      <c r="E22" s="45">
        <f t="shared" ref="E22:E24" si="46">R22</f>
        <v>5750000</v>
      </c>
      <c r="F22" s="44">
        <f t="shared" ref="F22:F24" si="47">ROUND((E22/B22),0)</f>
        <v>14375</v>
      </c>
      <c r="G22" s="44">
        <f t="shared" ref="G22:G24" si="48">ROUND((E22/C22),0)</f>
        <v>11979</v>
      </c>
      <c r="H22" s="44">
        <f t="shared" ref="H22:H24" si="49">ROUND((E22/D22),0)</f>
        <v>9983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400</v>
      </c>
      <c r="R22" s="47">
        <v>5750000</v>
      </c>
    </row>
    <row r="23" spans="1:24" x14ac:dyDescent="0.25">
      <c r="A23" s="4">
        <f t="shared" si="42"/>
        <v>0</v>
      </c>
      <c r="B23" s="4">
        <f t="shared" si="43"/>
        <v>380</v>
      </c>
      <c r="C23" s="4">
        <f t="shared" si="44"/>
        <v>456</v>
      </c>
      <c r="D23" s="4">
        <f t="shared" si="45"/>
        <v>547.19999999999993</v>
      </c>
      <c r="E23" s="5">
        <f t="shared" si="46"/>
        <v>4300000</v>
      </c>
      <c r="F23" s="9">
        <f t="shared" si="47"/>
        <v>11316</v>
      </c>
      <c r="G23" s="9">
        <f t="shared" si="48"/>
        <v>9430</v>
      </c>
      <c r="H23" s="9">
        <f t="shared" si="49"/>
        <v>7858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380</v>
      </c>
      <c r="R23" s="2">
        <v>4300000</v>
      </c>
    </row>
    <row r="24" spans="1:24" x14ac:dyDescent="0.25">
      <c r="A24" s="4">
        <f t="shared" si="42"/>
        <v>0</v>
      </c>
      <c r="B24" s="4">
        <f t="shared" si="43"/>
        <v>533.33333333333337</v>
      </c>
      <c r="C24" s="4">
        <f t="shared" si="44"/>
        <v>640</v>
      </c>
      <c r="D24" s="4">
        <f t="shared" si="45"/>
        <v>768</v>
      </c>
      <c r="E24" s="5">
        <f t="shared" si="46"/>
        <v>8300000</v>
      </c>
      <c r="F24" s="9">
        <f t="shared" si="47"/>
        <v>15563</v>
      </c>
      <c r="G24" s="9">
        <f t="shared" si="48"/>
        <v>12969</v>
      </c>
      <c r="H24" s="9">
        <f t="shared" si="49"/>
        <v>10807</v>
      </c>
      <c r="I24" s="4" t="e">
        <f>#REF!</f>
        <v>#REF!</v>
      </c>
      <c r="J24" s="4">
        <f t="shared" si="50"/>
        <v>0</v>
      </c>
      <c r="O24">
        <v>0</v>
      </c>
      <c r="P24">
        <v>640</v>
      </c>
      <c r="Q24">
        <f t="shared" ref="Q22:Q24" si="52">P24/1.2</f>
        <v>533.33333333333337</v>
      </c>
      <c r="R24" s="2">
        <v>8300000</v>
      </c>
    </row>
    <row r="25" spans="1:24" s="46" customFormat="1" x14ac:dyDescent="0.25">
      <c r="A25" s="44">
        <f t="shared" si="32"/>
        <v>0</v>
      </c>
      <c r="B25" s="44">
        <f t="shared" si="33"/>
        <v>425</v>
      </c>
      <c r="C25" s="44">
        <f t="shared" si="41"/>
        <v>510</v>
      </c>
      <c r="D25" s="44">
        <f t="shared" si="34"/>
        <v>612</v>
      </c>
      <c r="E25" s="45">
        <f t="shared" si="35"/>
        <v>5800000</v>
      </c>
      <c r="F25" s="44">
        <f t="shared" si="36"/>
        <v>13647</v>
      </c>
      <c r="G25" s="44">
        <f t="shared" si="37"/>
        <v>11373</v>
      </c>
      <c r="H25" s="44">
        <f t="shared" si="38"/>
        <v>9477</v>
      </c>
      <c r="I25" s="44" t="e">
        <f>#REF!</f>
        <v>#REF!</v>
      </c>
      <c r="J25" s="44">
        <f t="shared" si="39"/>
        <v>0</v>
      </c>
      <c r="O25" s="46">
        <v>0</v>
      </c>
      <c r="P25" s="46">
        <v>510</v>
      </c>
      <c r="Q25" s="46">
        <f t="shared" si="40"/>
        <v>425</v>
      </c>
      <c r="R25" s="47">
        <v>5800000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12200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510</v>
      </c>
      <c r="S31" s="10"/>
      <c r="T31" s="10"/>
      <c r="U31" s="17" t="s">
        <v>15</v>
      </c>
      <c r="V31" s="18"/>
      <c r="W31" s="19">
        <f>W29-W30</f>
        <v>9700</v>
      </c>
      <c r="X31" s="22"/>
    </row>
    <row r="32" spans="1:24" ht="15.75" x14ac:dyDescent="0.25">
      <c r="G32" s="6"/>
      <c r="H32" s="6"/>
      <c r="S32" s="10"/>
      <c r="T32" s="10"/>
      <c r="U32" s="28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5:25" ht="15.75" x14ac:dyDescent="0.25">
      <c r="E34" t="s">
        <v>43</v>
      </c>
      <c r="F34" s="7">
        <v>379</v>
      </c>
      <c r="S34" s="10"/>
      <c r="T34" s="10"/>
      <c r="U34" s="17" t="s">
        <v>18</v>
      </c>
      <c r="V34" s="23"/>
      <c r="W34" s="24">
        <f>W35-W33</f>
        <v>45</v>
      </c>
      <c r="X34" s="31">
        <v>2009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5:25" ht="15.75" x14ac:dyDescent="0.25">
      <c r="U37" s="17"/>
      <c r="V37" s="26"/>
      <c r="W37" s="27">
        <f>W36%</f>
        <v>0.22500000000000001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9700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11637.5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379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4410612.5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4322400.25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3528490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  <c r="Y48" s="15">
        <f>W46*0.8</f>
        <v>3457920.2</v>
      </c>
    </row>
    <row r="49" spans="21:24" ht="15.75" x14ac:dyDescent="0.25">
      <c r="U49" s="37" t="s">
        <v>27</v>
      </c>
      <c r="V49" s="38"/>
      <c r="W49" s="39">
        <f>W30*W44</f>
        <v>947500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9188.7760416666661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3" sqref="O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W15" sqref="W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V18" sqref="V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5" sqref="R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2" sqref="R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S23"/>
  <sheetViews>
    <sheetView topLeftCell="A7" zoomScaleNormal="100" workbookViewId="0">
      <selection activeCell="R30" sqref="R30"/>
    </sheetView>
  </sheetViews>
  <sheetFormatPr defaultRowHeight="15" x14ac:dyDescent="0.25"/>
  <cols>
    <col min="19" max="19" width="21" customWidth="1"/>
  </cols>
  <sheetData>
    <row r="20" spans="19:19" x14ac:dyDescent="0.25">
      <c r="S20">
        <v>6250000</v>
      </c>
    </row>
    <row r="21" spans="19:19" x14ac:dyDescent="0.25">
      <c r="S21">
        <v>437500</v>
      </c>
    </row>
    <row r="22" spans="19:19" x14ac:dyDescent="0.25">
      <c r="S22">
        <v>30000</v>
      </c>
    </row>
    <row r="23" spans="19:19" x14ac:dyDescent="0.25">
      <c r="S23">
        <f>SUM(S20:S22)</f>
        <v>6717500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3" sqref="AA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0" sqref="R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2024-07-27T12:47:45Z</dcterms:modified>
</cp:coreProperties>
</file>