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Kausa Mumbra\Jayshree Balasaheb Lokhande\"/>
    </mc:Choice>
  </mc:AlternateContent>
  <xr:revisionPtr revIDLastSave="0" documentId="13_ncr:1_{6FBC06FE-6B57-4A39-99C5-8CE54933270C}" xr6:coauthVersionLast="36" xr6:coauthVersionMax="36" xr10:uidLastSave="{00000000-0000-0000-0000-000000000000}"/>
  <bookViews>
    <workbookView xWindow="0" yWindow="0" windowWidth="28800" windowHeight="12105" activeTab="2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" i="4" l="1"/>
  <c r="V3" i="4"/>
  <c r="U4" i="4"/>
  <c r="U3" i="4"/>
  <c r="J20" i="4"/>
  <c r="O20" i="4" s="1"/>
  <c r="J22" i="4"/>
  <c r="U2" i="4"/>
  <c r="T2" i="4"/>
  <c r="J19" i="4"/>
  <c r="N20" i="4"/>
  <c r="O25" i="4" l="1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<sst xmlns="http://schemas.openxmlformats.org/spreadsheetml/2006/main" count="37" uniqueCount="33">
  <si>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</si>
  <si>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</si>
  <si>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</si>
  <si>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</si>
  <si>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</si>
  <si>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</si>
  <si>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</si>
  <si>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</si>
  <si>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</si>
  <si>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</si>
  <si>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</si>
  <si>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</si>
  <si>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</si>
  <si>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</si>
  <si>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bua</t>
  </si>
  <si>
    <t>rate on ca</t>
  </si>
  <si>
    <t>fmv</t>
  </si>
  <si>
    <t>agreemetn  - 20.01.2006</t>
  </si>
  <si>
    <t>av</t>
  </si>
  <si>
    <t>sd</t>
  </si>
  <si>
    <t>mca</t>
  </si>
  <si>
    <t>dry</t>
  </si>
  <si>
    <t>bal</t>
  </si>
  <si>
    <t>Flat No. 102A-B, 1st Floor, BPS Aashta, Devi Dayal Road, Plot No. 1184, 1185, 1206 &amp; 1207, Village - Mulund , Taluka - Kurla, District - Mumbai, Mulund West,</t>
  </si>
  <si>
    <t>102-A</t>
  </si>
  <si>
    <t>102-B</t>
  </si>
  <si>
    <t>Total</t>
  </si>
  <si>
    <t>loading</t>
  </si>
  <si>
    <t>902B</t>
  </si>
  <si>
    <t>902A</t>
  </si>
  <si>
    <t>05.07.2024</t>
  </si>
  <si>
    <t>22000 to 24000 on ca</t>
  </si>
  <si>
    <t>full cc - 2004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</si>
</sst>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258487</xdr:colOff>
      <xdr:row>46</xdr:row>
      <xdr:rowOff>86896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AF4D4D-8148-47AE-A67C-BD472128F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02487" cy="8392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3C7029-4AB1-4177-AC0D-E4565A3BE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343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898FB9-AE24-4DF4-81C0-0307A29EC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391856</xdr:colOff>
      <xdr:row>47</xdr:row>
      <xdr:rowOff>20229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420C3D-D183-4BFB-9F18-775799AE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35856" cy="8449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296592</xdr:colOff>
      <xdr:row>48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C2EF7C-1976-4101-AF89-E4160007E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40592" cy="79640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296592</xdr:colOff>
      <xdr:row>44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B3C922-3A49-497A-87E7-3CB7A2765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40592" cy="8411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zoomScaleNormal="100" workbookViewId="0">
      <selection activeCell="H19" sqref="H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8.57031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1" t="s">
        <v>27</v>
      </c>
    </row>
    <row r="2" spans="1:22" x14ac:dyDescent="0.25">
      <c r="A2" s="4">
        <f t="shared" ref="A2:A15" si="0">N2</f>
        <v>0</v>
      </c>
      <c r="B2" s="4">
        <f t="shared" ref="B2:B15" si="1">Q2</f>
        <v>400</v>
      </c>
      <c r="C2" s="4">
        <f>B2*1.2</f>
        <v>480</v>
      </c>
      <c r="D2" s="4">
        <f t="shared" ref="D2:D13" si="2">C2*1.2</f>
        <v>576</v>
      </c>
      <c r="E2" s="5">
        <f t="shared" ref="E2:E13" si="3">R2</f>
        <v>11500000</v>
      </c>
      <c r="F2" s="15">
        <f t="shared" ref="F2:F13" si="4">ROUND((E2/B2),0)</f>
        <v>28750</v>
      </c>
      <c r="G2" s="10">
        <f t="shared" ref="G2:G13" si="5">ROUND((E2/C2),0)</f>
        <v>23958</v>
      </c>
      <c r="H2" s="10">
        <f t="shared" ref="H2:H13" si="6">ROUND((E2/D2),0)</f>
        <v>19965</v>
      </c>
      <c r="I2" s="4" t="e">
        <f>#REF!</f>
        <v>#REF!</v>
      </c>
      <c r="J2" s="4">
        <f t="shared" ref="J2:J13" si="7">S2</f>
        <v>0</v>
      </c>
      <c r="O2">
        <v>0</v>
      </c>
      <c r="P2">
        <v>480</v>
      </c>
      <c r="Q2">
        <f t="shared" ref="Q2:Q12" si="8">P2/1.2</f>
        <v>400</v>
      </c>
      <c r="R2" s="2">
        <v>11500000</v>
      </c>
      <c r="S2" s="8"/>
      <c r="T2" s="8">
        <f>P2/1.5</f>
        <v>320</v>
      </c>
      <c r="U2">
        <f>R2/T2</f>
        <v>35937.5</v>
      </c>
    </row>
    <row r="3" spans="1:22" x14ac:dyDescent="0.25">
      <c r="A3" s="4">
        <f t="shared" si="0"/>
        <v>0</v>
      </c>
      <c r="B3" s="4">
        <f t="shared" si="1"/>
        <v>452</v>
      </c>
      <c r="C3" s="4">
        <f t="shared" ref="C3:C15" si="9">B3*1.2</f>
        <v>542.4</v>
      </c>
      <c r="D3" s="4">
        <f t="shared" si="2"/>
        <v>650.88</v>
      </c>
      <c r="E3" s="5">
        <f t="shared" si="3"/>
        <v>11861000</v>
      </c>
      <c r="F3" s="15">
        <f t="shared" si="4"/>
        <v>26241</v>
      </c>
      <c r="G3" s="10">
        <f t="shared" si="5"/>
        <v>21868</v>
      </c>
      <c r="H3" s="10">
        <f t="shared" si="6"/>
        <v>18223</v>
      </c>
      <c r="I3" s="10" t="e">
        <f>#REF!</f>
        <v>#REF!</v>
      </c>
      <c r="J3" s="4" t="str">
        <f t="shared" si="7"/>
        <v>902B</v>
      </c>
      <c r="O3">
        <v>0</v>
      </c>
      <c r="P3">
        <f t="shared" ref="P3:P12" si="10">O3/1.2</f>
        <v>0</v>
      </c>
      <c r="Q3">
        <v>452</v>
      </c>
      <c r="R3" s="2">
        <v>11861000</v>
      </c>
      <c r="S3" s="8" t="s">
        <v>28</v>
      </c>
      <c r="T3" s="8" t="s">
        <v>30</v>
      </c>
      <c r="U3" s="2">
        <f>R3+593100+30000</f>
        <v>12484100</v>
      </c>
      <c r="V3">
        <f>U3/Q3</f>
        <v>27619.690265486726</v>
      </c>
    </row>
    <row r="4" spans="1:22" x14ac:dyDescent="0.25">
      <c r="A4" s="4">
        <f t="shared" si="0"/>
        <v>0</v>
      </c>
      <c r="B4" s="4">
        <f t="shared" si="1"/>
        <v>310</v>
      </c>
      <c r="C4" s="4">
        <f t="shared" si="9"/>
        <v>372</v>
      </c>
      <c r="D4" s="4">
        <f t="shared" si="2"/>
        <v>446.4</v>
      </c>
      <c r="E4" s="5">
        <f t="shared" si="3"/>
        <v>8139000</v>
      </c>
      <c r="F4" s="15">
        <f t="shared" si="4"/>
        <v>26255</v>
      </c>
      <c r="G4" s="10">
        <f t="shared" si="5"/>
        <v>21879</v>
      </c>
      <c r="H4" s="10">
        <f t="shared" si="6"/>
        <v>18233</v>
      </c>
      <c r="I4" s="10" t="e">
        <f>#REF!</f>
        <v>#REF!</v>
      </c>
      <c r="J4" s="4" t="str">
        <f t="shared" si="7"/>
        <v>902A</v>
      </c>
      <c r="O4">
        <v>0</v>
      </c>
      <c r="P4">
        <f t="shared" si="10"/>
        <v>0</v>
      </c>
      <c r="Q4">
        <v>310</v>
      </c>
      <c r="R4" s="2">
        <v>8139000</v>
      </c>
      <c r="S4" s="8" t="s">
        <v>29</v>
      </c>
      <c r="T4" s="8" t="s">
        <v>30</v>
      </c>
      <c r="U4" s="2">
        <f>R4+407000+30000</f>
        <v>8576000</v>
      </c>
      <c r="V4">
        <f>U4/Q4</f>
        <v>27664.516129032258</v>
      </c>
    </row>
    <row r="5" spans="1:22" x14ac:dyDescent="0.25">
      <c r="A5" s="4">
        <f t="shared" si="0"/>
        <v>0</v>
      </c>
      <c r="B5" s="4">
        <f t="shared" si="1"/>
        <v>700</v>
      </c>
      <c r="C5" s="4">
        <f t="shared" si="9"/>
        <v>840</v>
      </c>
      <c r="D5" s="4">
        <f t="shared" si="2"/>
        <v>1008</v>
      </c>
      <c r="E5" s="5">
        <f t="shared" si="3"/>
        <v>21000000</v>
      </c>
      <c r="F5" s="15">
        <f t="shared" si="4"/>
        <v>30000</v>
      </c>
      <c r="G5" s="10">
        <f t="shared" si="5"/>
        <v>25000</v>
      </c>
      <c r="H5" s="10">
        <f t="shared" si="6"/>
        <v>20833</v>
      </c>
      <c r="I5" s="10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700</v>
      </c>
      <c r="R5" s="2">
        <v>21000000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750</v>
      </c>
      <c r="C6" s="4">
        <f t="shared" si="9"/>
        <v>900</v>
      </c>
      <c r="D6" s="4">
        <f t="shared" si="2"/>
        <v>1080</v>
      </c>
      <c r="E6" s="5">
        <f t="shared" si="3"/>
        <v>27500000</v>
      </c>
      <c r="F6" s="10">
        <f t="shared" si="4"/>
        <v>36667</v>
      </c>
      <c r="G6" s="10">
        <f t="shared" si="5"/>
        <v>30556</v>
      </c>
      <c r="H6" s="10">
        <f t="shared" si="6"/>
        <v>25463</v>
      </c>
      <c r="I6" s="10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750</v>
      </c>
      <c r="R6" s="2">
        <v>27500000</v>
      </c>
      <c r="S6" s="8"/>
      <c r="T6" s="8"/>
    </row>
    <row r="7" spans="1:22" x14ac:dyDescent="0.25">
      <c r="A7" s="4">
        <f t="shared" si="0"/>
        <v>0</v>
      </c>
      <c r="B7" s="4">
        <f t="shared" si="1"/>
        <v>780</v>
      </c>
      <c r="C7" s="4">
        <f t="shared" si="9"/>
        <v>936</v>
      </c>
      <c r="D7" s="4">
        <f t="shared" si="2"/>
        <v>1123.2</v>
      </c>
      <c r="E7" s="5">
        <f t="shared" si="3"/>
        <v>18500000</v>
      </c>
      <c r="F7" s="10">
        <f t="shared" si="4"/>
        <v>23718</v>
      </c>
      <c r="G7" s="10">
        <f t="shared" si="5"/>
        <v>19765</v>
      </c>
      <c r="H7" s="10">
        <f t="shared" si="6"/>
        <v>16471</v>
      </c>
      <c r="I7" s="10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780</v>
      </c>
      <c r="R7" s="2">
        <v>18500000</v>
      </c>
      <c r="S7" s="8"/>
      <c r="T7" s="8"/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23</v>
      </c>
    </row>
    <row r="18" spans="7:24" x14ac:dyDescent="0.25">
      <c r="H18" t="s">
        <v>24</v>
      </c>
      <c r="I18" t="s">
        <v>25</v>
      </c>
      <c r="J18" t="s">
        <v>26</v>
      </c>
    </row>
    <row r="19" spans="7:24" x14ac:dyDescent="0.25">
      <c r="G19" t="s">
        <v>13</v>
      </c>
      <c r="H19">
        <v>310</v>
      </c>
      <c r="I19">
        <v>452</v>
      </c>
      <c r="J19">
        <f>I19+H19</f>
        <v>762</v>
      </c>
    </row>
    <row r="20" spans="7:24" x14ac:dyDescent="0.25">
      <c r="G20" t="s">
        <v>14</v>
      </c>
      <c r="H20">
        <v>468</v>
      </c>
      <c r="I20">
        <v>682</v>
      </c>
      <c r="J20">
        <f>I20+H20</f>
        <v>1150</v>
      </c>
      <c r="N20">
        <f>63.38*10.764</f>
        <v>682.22231999999997</v>
      </c>
      <c r="O20">
        <f>J20/J19</f>
        <v>1.5091863517060367</v>
      </c>
    </row>
    <row r="21" spans="7:24" x14ac:dyDescent="0.25">
      <c r="G21" t="s">
        <v>15</v>
      </c>
      <c r="J21">
        <v>27000</v>
      </c>
    </row>
    <row r="22" spans="7:24" x14ac:dyDescent="0.25">
      <c r="G22" s="6" t="s">
        <v>16</v>
      </c>
      <c r="H22" s="6"/>
      <c r="J22">
        <f>J21*J19</f>
        <v>20574000</v>
      </c>
      <c r="N22" t="s">
        <v>20</v>
      </c>
      <c r="O22">
        <v>790</v>
      </c>
    </row>
    <row r="23" spans="7:24" x14ac:dyDescent="0.25">
      <c r="N23" t="s">
        <v>21</v>
      </c>
      <c r="O23">
        <v>21</v>
      </c>
    </row>
    <row r="24" spans="7:24" x14ac:dyDescent="0.25">
      <c r="N24" t="s">
        <v>22</v>
      </c>
      <c r="O24">
        <v>43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O25">
        <f>SUM(O22:O24)</f>
        <v>854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 t="s">
        <v>31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17</v>
      </c>
      <c r="J27" t="s">
        <v>32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18</v>
      </c>
      <c r="H28">
        <v>936000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19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abSelected="1"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2024-07-27T11:25:03Z</dcterms:modified>
</cp:coreProperties>
</file>