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89CF7B9-D53C-44F9-B09A-C4105986093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3" i="1" l="1"/>
  <c r="G5" i="1" s="1"/>
  <c r="G14" i="1" s="1"/>
  <c r="G7" i="1"/>
  <c r="G8" i="1" s="1"/>
  <c r="G84" i="1"/>
  <c r="G23" i="1"/>
  <c r="G6" i="1"/>
  <c r="G10" i="1" l="1"/>
  <c r="G11" i="1" s="1"/>
  <c r="G12" i="1" s="1"/>
  <c r="G13" i="1" s="1"/>
  <c r="G16" i="1" s="1"/>
  <c r="G19" i="1" s="1"/>
  <c r="E31" i="1" s="1"/>
  <c r="C7" i="1"/>
  <c r="G31" i="1" l="1"/>
  <c r="F31" i="1"/>
  <c r="G20" i="1"/>
  <c r="G25" i="1"/>
  <c r="G21" i="1"/>
  <c r="C23" i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E30" i="1"/>
  <c r="C21" i="1"/>
  <c r="C20" i="1"/>
  <c r="G30" i="1" l="1"/>
  <c r="G32" i="1" s="1"/>
  <c r="F30" i="1"/>
  <c r="F32" i="1" s="1"/>
  <c r="E32" i="1"/>
</calcChain>
</file>

<file path=xl/sharedStrings.xml><?xml version="1.0" encoding="utf-8"?>
<sst xmlns="http://schemas.openxmlformats.org/spreadsheetml/2006/main" count="30" uniqueCount="27">
  <si>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</si>
  <si>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</si>
  <si>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</si>
  <si>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</si>
  <si>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</si>
  <si>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</si>
  <si>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</si>
  <si>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</si>
  <si>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</si>
  <si>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</si>
  <si>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</si>
  <si>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</si>
  <si>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</si>
  <si>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</si>
  <si>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</si>
  <si>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</si>
  <si>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</si>
  <si>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</si>
  <si>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</si>
  <si>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</si>
  <si>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F. no. 501</t>
  </si>
  <si>
    <t>F. no. 502</t>
  </si>
  <si>
    <t>Central Bank of India\Khodadad Circle Dadar (East)\Krishnakant V Shah</t>
  </si>
  <si>
    <t>F. No. 501</t>
  </si>
  <si>
    <t>FMV</t>
  </si>
  <si>
    <t>DSV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</si>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</sst>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5" fillId="0" borderId="0" xfId="0" applyFont="1" applyBorder="1" applyAlignment="1">
      <alignment horizontal="center"/>
    </xf>
    <xf numFmtId="43" fontId="7" fillId="0" borderId="0" xfId="0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8" zoomScale="130" zoomScaleNormal="130" workbookViewId="0">
      <selection activeCell="F32" sqref="F3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5.5703125" customWidth="1"/>
    <col min="6" max="6" width="15.42578125" bestFit="1" customWidth="1"/>
    <col min="7" max="7" width="17.140625" style="2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18"/>
      <c r="H1" s="5"/>
      <c r="I1" s="5"/>
      <c r="J1" s="5"/>
      <c r="K1" s="5"/>
      <c r="L1" s="3"/>
    </row>
    <row r="2" spans="1:12" x14ac:dyDescent="0.25">
      <c r="A2" s="4"/>
      <c r="B2" s="5"/>
      <c r="C2" s="53" t="s">
        <v>20</v>
      </c>
      <c r="D2" s="28"/>
      <c r="E2" s="5"/>
      <c r="F2" s="5"/>
      <c r="G2" s="53" t="s">
        <v>21</v>
      </c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28500</v>
      </c>
      <c r="D3" s="40" t="s">
        <v>17</v>
      </c>
      <c r="E3" s="5"/>
      <c r="F3" s="5"/>
      <c r="G3" s="35">
        <f>C3</f>
        <v>28500</v>
      </c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35">
        <v>2800</v>
      </c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25700</v>
      </c>
      <c r="D5" s="29"/>
      <c r="E5" s="5"/>
      <c r="F5" s="5"/>
      <c r="G5" s="35">
        <f>G3-G4</f>
        <v>25700</v>
      </c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35">
        <f>G4</f>
        <v>2800</v>
      </c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22</v>
      </c>
      <c r="D7" s="43">
        <v>2024</v>
      </c>
      <c r="E7" s="5"/>
      <c r="F7" s="5"/>
      <c r="G7" s="36">
        <f>C7</f>
        <v>22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38</v>
      </c>
      <c r="D8" s="30">
        <v>2002</v>
      </c>
      <c r="E8" s="5" t="s">
        <v>19</v>
      </c>
      <c r="F8" s="5"/>
      <c r="G8" s="36">
        <f>G9-G7</f>
        <v>38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36">
        <v>60</v>
      </c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33</v>
      </c>
      <c r="D10" s="30"/>
      <c r="E10" s="5"/>
      <c r="F10" s="5"/>
      <c r="G10" s="36">
        <f>90*G7/G9</f>
        <v>33</v>
      </c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0.33</v>
      </c>
      <c r="D11" s="31"/>
      <c r="E11" s="5"/>
      <c r="F11" s="5"/>
      <c r="G11" s="37">
        <f>G10%</f>
        <v>0.33</v>
      </c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924</v>
      </c>
      <c r="D12" s="29"/>
      <c r="E12" s="5"/>
      <c r="F12" s="5"/>
      <c r="G12" s="35">
        <f>G6*G11</f>
        <v>924</v>
      </c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1876</v>
      </c>
      <c r="D13" s="29"/>
      <c r="E13" s="5"/>
      <c r="F13" s="5"/>
      <c r="G13" s="35">
        <f>G6-G12</f>
        <v>1876</v>
      </c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25700</v>
      </c>
      <c r="D14" s="29"/>
      <c r="E14" s="5"/>
      <c r="F14" s="5"/>
      <c r="G14" s="35">
        <f>G5</f>
        <v>25700</v>
      </c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3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27576</v>
      </c>
      <c r="D16" s="29"/>
      <c r="E16" s="5"/>
      <c r="F16" s="5"/>
      <c r="G16" s="40">
        <f>G14+G13</f>
        <v>27576</v>
      </c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G17" s="36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330</v>
      </c>
      <c r="D18" s="30"/>
      <c r="G18" s="43">
        <v>520</v>
      </c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9100080</v>
      </c>
      <c r="D19" s="45"/>
      <c r="G19" s="38">
        <f>G16*G18+H20</f>
        <v>14339520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8190072</v>
      </c>
      <c r="D20" s="50"/>
      <c r="E20" s="51"/>
      <c r="G20" s="20">
        <f>G19*0.9</f>
        <v>12905568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7280064</v>
      </c>
      <c r="D21" s="32"/>
      <c r="E21" s="52"/>
      <c r="G21" s="20">
        <f>G19*0.8</f>
        <v>11471616</v>
      </c>
      <c r="J21" s="5"/>
      <c r="K21" s="5"/>
      <c r="L21" s="6"/>
    </row>
    <row r="22" spans="1:12" x14ac:dyDescent="0.25">
      <c r="A22" s="4"/>
      <c r="B22" s="5"/>
      <c r="C22" s="19"/>
      <c r="D22" s="30"/>
      <c r="G22" s="19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924000</v>
      </c>
      <c r="D23" s="33"/>
      <c r="G23" s="39">
        <f>G4*G18</f>
        <v>1456000</v>
      </c>
      <c r="J23" s="5"/>
      <c r="K23" s="5"/>
    </row>
    <row r="24" spans="1:12" x14ac:dyDescent="0.25">
      <c r="A24" s="23" t="s">
        <v>10</v>
      </c>
      <c r="C24" s="19"/>
      <c r="G24" s="19"/>
      <c r="J24" s="5"/>
      <c r="K24" s="5"/>
    </row>
    <row r="25" spans="1:12" x14ac:dyDescent="0.25">
      <c r="A25" s="25" t="s">
        <v>11</v>
      </c>
      <c r="B25" s="21"/>
      <c r="C25" s="20">
        <f>C19*0.025/12</f>
        <v>18958.5</v>
      </c>
      <c r="D25" s="34"/>
      <c r="E25" s="48"/>
      <c r="G25" s="20">
        <f>G19*0.025/12</f>
        <v>29874</v>
      </c>
      <c r="J25" s="5"/>
      <c r="K25" s="5"/>
    </row>
    <row r="26" spans="1:12" x14ac:dyDescent="0.25">
      <c r="A26" s="5"/>
      <c r="B26" s="5"/>
      <c r="C26" s="20"/>
      <c r="D26" s="32"/>
      <c r="G26" s="20"/>
      <c r="J26" s="5"/>
    </row>
    <row r="27" spans="1:12" x14ac:dyDescent="0.25">
      <c r="A27" s="49"/>
      <c r="B27" s="5"/>
      <c r="C27" s="34"/>
      <c r="D27" s="34"/>
      <c r="E27" s="17"/>
      <c r="F27" s="17"/>
      <c r="G27" s="34"/>
      <c r="H27" s="5"/>
      <c r="I27" s="5"/>
      <c r="J27" s="5"/>
    </row>
    <row r="28" spans="1:12" x14ac:dyDescent="0.25">
      <c r="A28" s="49"/>
      <c r="B28" s="5"/>
      <c r="C28" s="5"/>
      <c r="D28" s="5"/>
      <c r="E28" s="46" t="s">
        <v>22</v>
      </c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5" t="s">
        <v>24</v>
      </c>
      <c r="F29" s="56" t="s">
        <v>14</v>
      </c>
      <c r="G29" s="56" t="s">
        <v>25</v>
      </c>
      <c r="H29" s="17"/>
      <c r="I29" s="5"/>
      <c r="J29" s="5"/>
    </row>
    <row r="30" spans="1:12" x14ac:dyDescent="0.25">
      <c r="A30" s="17"/>
      <c r="B30" s="5"/>
      <c r="C30" s="5"/>
      <c r="D30" s="5" t="s">
        <v>23</v>
      </c>
      <c r="E30" s="12">
        <f>C19</f>
        <v>9100080</v>
      </c>
      <c r="F30" s="12">
        <f>E30*90%</f>
        <v>8190072</v>
      </c>
      <c r="G30" s="12">
        <f>E30*80%</f>
        <v>7280064</v>
      </c>
      <c r="H30" s="5"/>
      <c r="I30" s="5"/>
      <c r="J30" s="5"/>
    </row>
    <row r="31" spans="1:12" x14ac:dyDescent="0.25">
      <c r="A31" s="5"/>
      <c r="B31" s="5"/>
      <c r="C31" s="5"/>
      <c r="D31" s="5" t="s">
        <v>21</v>
      </c>
      <c r="E31" s="12">
        <f>G19</f>
        <v>14339520</v>
      </c>
      <c r="F31" s="12">
        <f>E31*90%</f>
        <v>12905568</v>
      </c>
      <c r="G31" s="12">
        <f>E31*80%</f>
        <v>11471616</v>
      </c>
      <c r="H31" s="5"/>
      <c r="I31" s="5"/>
      <c r="J31" s="5"/>
    </row>
    <row r="32" spans="1:12" x14ac:dyDescent="0.25">
      <c r="A32" s="5"/>
      <c r="B32" s="5"/>
      <c r="C32" s="5"/>
      <c r="D32" s="5" t="s">
        <v>26</v>
      </c>
      <c r="E32" s="54">
        <f>E31+E30</f>
        <v>23439600</v>
      </c>
      <c r="F32" s="54">
        <f>F31+F30</f>
        <v>21095640</v>
      </c>
      <c r="G32" s="54">
        <f>G31+G30</f>
        <v>18751680</v>
      </c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26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26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26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26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24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24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24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24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19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19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19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19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19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19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19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19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19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19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19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19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19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19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19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19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19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19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19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19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19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9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19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19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19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19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19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19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19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19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19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19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19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19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19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19">
        <f>G83*G82</f>
        <v>0</v>
      </c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19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19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19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19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19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19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19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19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19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19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19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19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19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19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19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19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19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19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19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19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19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19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19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19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19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19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19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19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19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19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19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19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19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19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19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19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19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19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19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19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19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19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19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19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19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19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19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19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19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19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19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19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19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19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19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19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19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19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19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19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19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19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19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19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19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19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19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19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19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19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19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19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19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2024-07-27T12:14:25Z</dcterms:modified>
</cp:coreProperties>
</file>