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70" windowHeight="111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3" sheetId="41" r:id="rId5"/>
    <sheet name="Sheet4" sheetId="42" r:id="rId6"/>
    <sheet name="Sheet6" sheetId="44" r:id="rId7"/>
    <sheet name="Sheet1" sheetId="47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23"/>
  <c r="D31"/>
  <c r="D30"/>
  <c r="D29"/>
  <c r="H37" l="1"/>
  <c r="I37" s="1"/>
  <c r="C17" i="25" l="1"/>
  <c r="C7" i="4" l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8" s="1"/>
  <c r="E5"/>
  <c r="P19" i="4" l="1"/>
  <c r="Q19" s="1"/>
  <c r="P9"/>
  <c r="Q9" s="1"/>
  <c r="D23" i="23"/>
  <c r="C5"/>
  <c r="B2" i="4" l="1"/>
  <c r="C2" s="1"/>
  <c r="B3"/>
  <c r="C3" s="1"/>
  <c r="B4"/>
  <c r="D4" s="1"/>
  <c r="B5"/>
  <c r="D5" s="1"/>
  <c r="B6"/>
  <c r="D6" s="1"/>
  <c r="D7"/>
  <c r="B8"/>
  <c r="D8" s="1"/>
  <c r="B9"/>
  <c r="C9" s="1"/>
  <c r="D9" s="1"/>
  <c r="B10"/>
  <c r="C10" s="1"/>
  <c r="D10" s="1"/>
  <c r="B11"/>
  <c r="C11" s="1"/>
  <c r="D11" s="1"/>
  <c r="B12"/>
  <c r="C12" s="1"/>
  <c r="D12" s="1"/>
  <c r="B13"/>
  <c r="C13" s="1"/>
  <c r="D13" s="1"/>
  <c r="N13" i="24"/>
  <c r="F2"/>
  <c r="H2" s="1"/>
  <c r="E2"/>
  <c r="G2" s="1"/>
  <c r="J5" i="4"/>
  <c r="J6"/>
  <c r="J8"/>
  <c r="J2"/>
  <c r="I2"/>
  <c r="G31"/>
  <c r="N18" i="24"/>
  <c r="N17"/>
  <c r="N16"/>
  <c r="N12"/>
  <c r="B15" i="4"/>
  <c r="C15" s="1"/>
  <c r="D15" s="1"/>
  <c r="J15"/>
  <c r="I15"/>
  <c r="E15"/>
  <c r="A15"/>
  <c r="B14"/>
  <c r="C14" s="1"/>
  <c r="D14" s="1"/>
  <c r="J14"/>
  <c r="I14"/>
  <c r="E14"/>
  <c r="A14"/>
  <c r="J13"/>
  <c r="I13"/>
  <c r="E13"/>
  <c r="A13"/>
  <c r="J12"/>
  <c r="I12"/>
  <c r="E12"/>
  <c r="A12"/>
  <c r="J11"/>
  <c r="I11"/>
  <c r="E11"/>
  <c r="A11"/>
  <c r="J10"/>
  <c r="I10"/>
  <c r="E10"/>
  <c r="A10"/>
  <c r="J9"/>
  <c r="I9"/>
  <c r="E9"/>
  <c r="A9"/>
  <c r="I8"/>
  <c r="J7"/>
  <c r="I7"/>
  <c r="I6"/>
  <c r="I5"/>
  <c r="J4"/>
  <c r="I4"/>
  <c r="J3"/>
  <c r="I3"/>
  <c r="H32" l="1"/>
  <c r="I31"/>
  <c r="I2" i="24"/>
  <c r="G34" i="4"/>
  <c r="H4"/>
  <c r="H11"/>
  <c r="H15"/>
  <c r="H2"/>
  <c r="H6"/>
  <c r="H9"/>
  <c r="H13"/>
  <c r="H5"/>
  <c r="H8"/>
  <c r="H12"/>
  <c r="H3"/>
  <c r="H7"/>
  <c r="H10"/>
  <c r="H14"/>
  <c r="F2"/>
  <c r="F3"/>
  <c r="F4"/>
  <c r="F5"/>
  <c r="F6"/>
  <c r="F7"/>
  <c r="F8"/>
  <c r="F9"/>
  <c r="F10"/>
  <c r="F11"/>
  <c r="F12"/>
  <c r="F13"/>
  <c r="F14"/>
  <c r="F15"/>
  <c r="G2"/>
  <c r="G3"/>
  <c r="G5"/>
  <c r="G6"/>
  <c r="G7"/>
  <c r="G8"/>
  <c r="G9"/>
  <c r="G10"/>
  <c r="G11"/>
  <c r="G12"/>
  <c r="G13"/>
  <c r="G14"/>
  <c r="G15"/>
  <c r="G4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1" l="1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6" s="1"/>
  <c r="C10" l="1"/>
  <c r="C11" s="1"/>
  <c r="C12" s="1"/>
  <c r="C13" s="1"/>
  <c r="C19" s="1"/>
  <c r="C20" s="1"/>
  <c r="B20" s="1"/>
  <c r="C25" l="1"/>
  <c r="C21"/>
  <c r="J19" i="4" l="1"/>
  <c r="I19"/>
  <c r="E19"/>
  <c r="A19"/>
  <c r="P18"/>
  <c r="Q18" s="1"/>
  <c r="J18"/>
  <c r="I18"/>
  <c r="E18"/>
  <c r="A18"/>
  <c r="J17"/>
  <c r="I17"/>
  <c r="E17"/>
  <c r="A17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/>
  <c r="H16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<sst xmlns="http://schemas.openxmlformats.org/spreadsheetml/2006/main" count="129" uniqueCount="98">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</sst>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1" fontId="0" fillId="0" borderId="0" xfId="0" applyNumberFormat="1" applyBorder="1"/>
    <xf numFmtId="1" fontId="2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1</xdr:row>
      <xdr:rowOff>123825</xdr:rowOff>
    </xdr:from>
    <xdr:to>
      <xdr:col>13</xdr:col>
      <xdr:colOff>38100</xdr:colOff>
      <xdr:row>19</xdr:row>
      <xdr:rowOff>57150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2129678" y="314325"/>
          <a:ext cx="5774951" cy="3362325"/>
          <a:chOff x="1288" y="649"/>
          <a:chExt cx="9331" cy="5297"/>
        </a:xfrm>
      </xdr:grpSpPr>
      <xdr:pic>
        <xdr:nvPicPr>
          <xdr:cNvPr id="5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10" y="670"/>
            <a:ext cx="9289" cy="52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27" name="Rectangle 3"/>
          <xdr:cNvSpPr>
            <a:spLocks noChangeArrowheads="1"/>
          </xdr:cNvSpPr>
        </xdr:nvSpPr>
        <xdr:spPr bwMode="auto">
          <a:xfrm>
            <a:off x="1297" y="658"/>
            <a:ext cx="9311" cy="5277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13607</xdr:colOff>
      <xdr:row>4</xdr:row>
      <xdr:rowOff>163286</xdr:rowOff>
    </xdr:from>
    <xdr:to>
      <xdr:col>10</xdr:col>
      <xdr:colOff>356507</xdr:colOff>
      <xdr:row>22</xdr:row>
      <xdr:rowOff>96611</xdr:rowOff>
    </xdr:to>
    <xdr:grpSp>
      <xdr:nvGrpSpPr>
        <xdr:cNvPr id="2049" name="Group 1"/>
        <xdr:cNvGrpSpPr>
          <a:grpSpLocks/>
        </xdr:cNvGrpSpPr>
      </xdr:nvGrpSpPr>
      <xdr:grpSpPr bwMode="auto">
        <a:xfrm>
          <a:off x="625928" y="925286"/>
          <a:ext cx="5853793" cy="3362325"/>
          <a:chOff x="0" y="0"/>
          <a:chExt cx="9331" cy="5297"/>
        </a:xfrm>
      </xdr:grpSpPr>
      <xdr:pic>
        <xdr:nvPicPr>
          <xdr:cNvPr id="5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22" y="22"/>
            <a:ext cx="9289" cy="525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050" name="Rectangle 2"/>
          <xdr:cNvSpPr>
            <a:spLocks noChangeArrowheads="1"/>
          </xdr:cNvSpPr>
        </xdr:nvSpPr>
        <xdr:spPr bwMode="auto">
          <a:xfrm>
            <a:off x="10" y="10"/>
            <a:ext cx="9311" cy="5277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589990</xdr:colOff>
      <xdr:row>1</xdr:row>
      <xdr:rowOff>150719</xdr:rowOff>
    </xdr:from>
    <xdr:to>
      <xdr:col>10</xdr:col>
      <xdr:colOff>261098</xdr:colOff>
      <xdr:row>21</xdr:row>
      <xdr:rowOff>74519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89990" y="341219"/>
          <a:ext cx="5722284" cy="3733800"/>
          <a:chOff x="1392" y="194"/>
          <a:chExt cx="9071" cy="5870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414" y="215"/>
            <a:ext cx="9029" cy="58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075" name="Rectangle 3"/>
          <xdr:cNvSpPr>
            <a:spLocks noChangeArrowheads="1"/>
          </xdr:cNvSpPr>
        </xdr:nvSpPr>
        <xdr:spPr bwMode="auto">
          <a:xfrm>
            <a:off x="1401" y="203"/>
            <a:ext cx="9051" cy="5850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57150</xdr:rowOff>
    </xdr:from>
    <xdr:to>
      <xdr:col>9</xdr:col>
      <xdr:colOff>533400</xdr:colOff>
      <xdr:row>20</xdr:row>
      <xdr:rowOff>0</xdr:rowOff>
    </xdr:to>
    <xdr:grpSp>
      <xdr:nvGrpSpPr>
        <xdr:cNvPr id="4097" name="Group 1"/>
        <xdr:cNvGrpSpPr>
          <a:grpSpLocks/>
        </xdr:cNvGrpSpPr>
      </xdr:nvGrpSpPr>
      <xdr:grpSpPr bwMode="auto">
        <a:xfrm>
          <a:off x="257175" y="57150"/>
          <a:ext cx="5762625" cy="3752850"/>
          <a:chOff x="0" y="0"/>
          <a:chExt cx="9071" cy="5364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22" y="22"/>
            <a:ext cx="9029" cy="532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098" name="Rectangle 2"/>
          <xdr:cNvSpPr>
            <a:spLocks noChangeArrowheads="1"/>
          </xdr:cNvSpPr>
        </xdr:nvSpPr>
        <xdr:spPr bwMode="auto">
          <a:xfrm>
            <a:off x="10" y="10"/>
            <a:ext cx="9051" cy="534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E16" sqref="E16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36535</v>
      </c>
      <c r="F2" s="75"/>
      <c r="G2" s="121" t="s">
        <v>76</v>
      </c>
      <c r="H2" s="122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34500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34500</v>
      </c>
      <c r="D5" s="57" t="s">
        <v>61</v>
      </c>
      <c r="E5" s="58">
        <f>ROUND(C5/10.764,0)</f>
        <v>3205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13500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21000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21000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34500</v>
      </c>
      <c r="D10" s="57" t="s">
        <v>61</v>
      </c>
      <c r="E10" s="58">
        <f>ROUND(C10/10.764,0)</f>
        <v>3205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2023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1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59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479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C16*2000</f>
        <v>958000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61">
        <f>C16*E10</f>
        <v>1535195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topLeftCell="A4" workbookViewId="0">
      <selection activeCell="A26" sqref="A26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5600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3600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11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11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3600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5600</v>
      </c>
      <c r="D16" s="21"/>
      <c r="E16" s="61"/>
      <c r="F16" s="78"/>
      <c r="G16" s="119"/>
    </row>
    <row r="17" spans="1:9">
      <c r="B17" s="24"/>
      <c r="C17" s="25"/>
      <c r="D17" s="25"/>
      <c r="F17" s="78"/>
      <c r="G17" s="78"/>
    </row>
    <row r="18" spans="1:9" ht="16.5">
      <c r="A18" s="28" t="s">
        <v>94</v>
      </c>
      <c r="B18" s="7"/>
      <c r="C18" s="76">
        <v>399</v>
      </c>
      <c r="D18" s="76"/>
      <c r="E18" s="77"/>
      <c r="F18" s="78"/>
      <c r="G18" s="78"/>
    </row>
    <row r="19" spans="1:9">
      <c r="A19" s="15"/>
      <c r="B19" s="6"/>
      <c r="C19" s="30">
        <f>C18*C16</f>
        <v>2234400</v>
      </c>
      <c r="D19" s="78" t="s">
        <v>68</v>
      </c>
      <c r="E19" s="30"/>
      <c r="F19" s="78"/>
      <c r="G19" s="78"/>
    </row>
    <row r="20" spans="1:9">
      <c r="A20" s="15"/>
      <c r="B20" s="61">
        <f>C20*0.9</f>
        <v>1910412</v>
      </c>
      <c r="C20" s="31">
        <f>C19*95%</f>
        <v>2122680</v>
      </c>
      <c r="D20" s="78" t="s">
        <v>24</v>
      </c>
      <c r="E20" s="31"/>
      <c r="F20" s="78"/>
      <c r="G20" s="78"/>
    </row>
    <row r="21" spans="1:9">
      <c r="A21" s="15"/>
      <c r="C21" s="31">
        <f>C19*80%</f>
        <v>1787520</v>
      </c>
      <c r="D21" s="78" t="s">
        <v>25</v>
      </c>
      <c r="E21" s="31"/>
      <c r="F21" s="78"/>
      <c r="G21" s="78"/>
    </row>
    <row r="22" spans="1:9">
      <c r="A22" s="15"/>
      <c r="F22" s="78"/>
      <c r="G22" s="78"/>
    </row>
    <row r="23" spans="1:9">
      <c r="A23" s="32" t="s">
        <v>26</v>
      </c>
      <c r="B23" s="33"/>
      <c r="C23" s="34">
        <f>C4*C18</f>
        <v>798000</v>
      </c>
      <c r="D23" s="34">
        <f>D4*D18</f>
        <v>0</v>
      </c>
    </row>
    <row r="24" spans="1:9">
      <c r="A24" s="15" t="s">
        <v>27</v>
      </c>
    </row>
    <row r="25" spans="1:9">
      <c r="A25" s="35" t="s">
        <v>28</v>
      </c>
      <c r="B25" s="16"/>
      <c r="C25" s="31">
        <f>C19*0.025/12</f>
        <v>4655</v>
      </c>
      <c r="D25" s="31"/>
      <c r="E25" s="75"/>
      <c r="F25" s="75"/>
      <c r="G25" s="75"/>
      <c r="H25" s="75"/>
      <c r="I25" s="75"/>
    </row>
    <row r="26" spans="1:9">
      <c r="C26" s="31"/>
      <c r="D26" s="31"/>
      <c r="E26" s="75"/>
      <c r="F26" s="75"/>
      <c r="G26" s="75"/>
      <c r="H26" s="75"/>
      <c r="I26" s="75"/>
    </row>
    <row r="27" spans="1:9">
      <c r="C27" s="31"/>
      <c r="D27" s="31"/>
      <c r="E27" s="75"/>
      <c r="F27" s="75"/>
      <c r="G27" s="75"/>
      <c r="H27" s="75"/>
      <c r="I27" s="75"/>
    </row>
    <row r="28" spans="1:9">
      <c r="C28"/>
      <c r="D28"/>
      <c r="E28" s="75"/>
      <c r="F28" s="75"/>
      <c r="G28" s="75"/>
      <c r="H28" s="75"/>
      <c r="I28" s="75"/>
    </row>
    <row r="29" spans="1:9">
      <c r="C29">
        <v>29.32</v>
      </c>
      <c r="D29" s="118">
        <f>C29*10.764</f>
        <v>315.60048</v>
      </c>
      <c r="E29" s="118"/>
      <c r="F29" s="75"/>
      <c r="G29" s="75"/>
      <c r="H29" s="75"/>
      <c r="I29" s="75"/>
    </row>
    <row r="30" spans="1:9">
      <c r="C30">
        <v>8.02</v>
      </c>
      <c r="D30" s="118">
        <f>C30*10.764</f>
        <v>86.327279999999988</v>
      </c>
      <c r="E30" s="75"/>
      <c r="F30" s="75"/>
      <c r="G30" s="75"/>
      <c r="H30" s="75"/>
      <c r="I30" s="75"/>
    </row>
    <row r="31" spans="1:9">
      <c r="C31"/>
      <c r="D31" s="120">
        <f>SUM(D29:D30)</f>
        <v>401.92775999999998</v>
      </c>
      <c r="E31" s="120">
        <f>D31*1.2</f>
        <v>482.31331199999994</v>
      </c>
      <c r="F31" s="75"/>
      <c r="G31" s="75"/>
      <c r="H31" s="75"/>
      <c r="I31" s="75"/>
    </row>
    <row r="32" spans="1:9">
      <c r="C32"/>
      <c r="D32"/>
      <c r="E32" s="75"/>
      <c r="F32" s="75"/>
      <c r="G32" s="75"/>
      <c r="H32" s="75"/>
      <c r="I32" s="75"/>
    </row>
    <row r="33" spans="1:9">
      <c r="C33"/>
      <c r="D33"/>
      <c r="E33" s="75"/>
      <c r="F33" s="75"/>
      <c r="G33" s="75"/>
      <c r="H33" s="118"/>
      <c r="I33" s="75"/>
    </row>
    <row r="34" spans="1:9">
      <c r="C34"/>
      <c r="D34"/>
      <c r="E34" s="75"/>
      <c r="F34" s="75"/>
      <c r="G34" s="75"/>
      <c r="H34" s="75"/>
      <c r="I34" s="75"/>
    </row>
    <row r="35" spans="1:9">
      <c r="C35"/>
      <c r="D35"/>
      <c r="E35" s="75"/>
      <c r="F35" s="75"/>
      <c r="G35" s="75"/>
      <c r="H35" s="118"/>
      <c r="I35" s="75"/>
    </row>
    <row r="36" spans="1:9">
      <c r="C36"/>
      <c r="D36"/>
      <c r="E36" s="75"/>
      <c r="F36" s="75"/>
      <c r="G36" s="75"/>
      <c r="H36" s="75"/>
      <c r="I36" s="75"/>
    </row>
    <row r="37" spans="1:9">
      <c r="C37"/>
      <c r="D37"/>
      <c r="E37" s="75"/>
      <c r="F37" s="75"/>
      <c r="G37" s="75"/>
      <c r="H37" s="118">
        <f>H33+H35</f>
        <v>0</v>
      </c>
      <c r="I37" s="118">
        <f>H37*1.2</f>
        <v>0</v>
      </c>
    </row>
    <row r="38" spans="1:9">
      <c r="C38"/>
      <c r="D38"/>
    </row>
    <row r="39" spans="1:9">
      <c r="C39"/>
      <c r="D39"/>
    </row>
    <row r="40" spans="1:9">
      <c r="C40"/>
      <c r="D40"/>
    </row>
    <row r="46" spans="1:9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F7" workbookViewId="0">
      <selection activeCell="I25" sqref="I2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v>1</v>
      </c>
      <c r="B2" s="4">
        <f t="shared" ref="B2:B15" si="0">Q2</f>
        <v>0</v>
      </c>
      <c r="C2" s="4">
        <f t="shared" ref="C2:C15" si="1">B2*1.2</f>
        <v>0</v>
      </c>
      <c r="D2" s="4">
        <v>2100</v>
      </c>
      <c r="E2" s="5">
        <v>8000000</v>
      </c>
      <c r="F2" s="66" t="e">
        <f t="shared" ref="F2:F15" si="2">ROUND((E2/B2),0)</f>
        <v>#DIV/0!</v>
      </c>
      <c r="G2" s="66" t="e">
        <f t="shared" ref="G2:G15" si="3">ROUND((E2/C2),0)</f>
        <v>#DIV/0!</v>
      </c>
      <c r="H2" s="66">
        <f t="shared" ref="H2:H15" si="4">ROUND((E2/D2),0)</f>
        <v>3810</v>
      </c>
      <c r="I2" s="66">
        <f t="shared" ref="I2:I15" si="5">T2</f>
        <v>0</v>
      </c>
      <c r="J2" s="66">
        <f t="shared" ref="J2:J15" si="6">U2</f>
        <v>0</v>
      </c>
      <c r="K2" s="67"/>
      <c r="L2" s="67"/>
      <c r="M2" s="67"/>
      <c r="N2" s="67">
        <v>1</v>
      </c>
      <c r="O2" s="75"/>
      <c r="P2" s="75"/>
      <c r="Q2" s="75"/>
      <c r="R2" s="2"/>
      <c r="S2" s="2"/>
      <c r="T2" s="2"/>
      <c r="AA2" s="68"/>
    </row>
    <row r="3" spans="1:35">
      <c r="A3" s="4">
        <v>2</v>
      </c>
      <c r="B3" s="4">
        <f t="shared" si="0"/>
        <v>0</v>
      </c>
      <c r="C3" s="4">
        <f t="shared" si="1"/>
        <v>0</v>
      </c>
      <c r="D3" s="4">
        <v>1850</v>
      </c>
      <c r="E3" s="5">
        <v>6200000</v>
      </c>
      <c r="F3" s="66" t="e">
        <f t="shared" si="2"/>
        <v>#DIV/0!</v>
      </c>
      <c r="G3" s="66" t="e">
        <f t="shared" si="3"/>
        <v>#DIV/0!</v>
      </c>
      <c r="H3" s="66">
        <f t="shared" si="4"/>
        <v>3351</v>
      </c>
      <c r="I3" s="66">
        <f t="shared" si="5"/>
        <v>0</v>
      </c>
      <c r="J3" s="66">
        <f t="shared" si="6"/>
        <v>0</v>
      </c>
      <c r="K3" s="67"/>
      <c r="L3" s="67"/>
      <c r="M3" s="67"/>
      <c r="N3" s="67">
        <v>2</v>
      </c>
      <c r="O3" s="75"/>
      <c r="P3" s="75"/>
      <c r="Q3" s="75"/>
      <c r="R3" s="2"/>
      <c r="S3" s="2"/>
      <c r="T3" s="2"/>
      <c r="AE3" s="68"/>
    </row>
    <row r="4" spans="1:35">
      <c r="A4" s="4">
        <v>3</v>
      </c>
      <c r="B4" s="4">
        <f t="shared" si="0"/>
        <v>0</v>
      </c>
      <c r="C4" s="4">
        <v>1800</v>
      </c>
      <c r="D4" s="4">
        <f t="shared" ref="D4:D15" si="7">C4*1.2</f>
        <v>2160</v>
      </c>
      <c r="E4" s="5">
        <v>6500000</v>
      </c>
      <c r="F4" s="66" t="e">
        <f t="shared" si="2"/>
        <v>#DIV/0!</v>
      </c>
      <c r="G4" s="66">
        <f t="shared" si="3"/>
        <v>3611</v>
      </c>
      <c r="H4" s="66">
        <f t="shared" si="4"/>
        <v>3009</v>
      </c>
      <c r="I4" s="66">
        <f t="shared" si="5"/>
        <v>0</v>
      </c>
      <c r="J4" s="66">
        <f t="shared" si="6"/>
        <v>0</v>
      </c>
      <c r="K4" s="67"/>
      <c r="L4" s="67"/>
      <c r="M4" s="67"/>
      <c r="N4" s="67">
        <v>3</v>
      </c>
      <c r="O4" s="75"/>
      <c r="P4" s="75"/>
      <c r="Q4" s="75"/>
      <c r="R4" s="2"/>
      <c r="S4" s="2"/>
      <c r="T4" s="2"/>
    </row>
    <row r="5" spans="1:35">
      <c r="A5" s="4">
        <v>4</v>
      </c>
      <c r="B5" s="4">
        <f t="shared" si="0"/>
        <v>0</v>
      </c>
      <c r="C5" s="4">
        <v>1821</v>
      </c>
      <c r="D5" s="4">
        <f t="shared" si="7"/>
        <v>2185.1999999999998</v>
      </c>
      <c r="E5" s="5">
        <v>8000000</v>
      </c>
      <c r="F5" s="66" t="e">
        <f t="shared" si="2"/>
        <v>#DIV/0!</v>
      </c>
      <c r="G5" s="66">
        <f t="shared" si="3"/>
        <v>4393</v>
      </c>
      <c r="H5" s="66">
        <f t="shared" si="4"/>
        <v>3661</v>
      </c>
      <c r="I5" s="66">
        <f t="shared" si="5"/>
        <v>0</v>
      </c>
      <c r="J5" s="66">
        <f t="shared" si="6"/>
        <v>0</v>
      </c>
      <c r="K5" s="67"/>
      <c r="L5" s="67"/>
      <c r="M5" s="67"/>
      <c r="N5" s="67">
        <v>4</v>
      </c>
      <c r="O5" s="75"/>
      <c r="P5" s="75"/>
      <c r="Q5" s="75"/>
      <c r="R5" s="2"/>
      <c r="S5" s="2"/>
      <c r="T5" s="2"/>
    </row>
    <row r="6" spans="1:35">
      <c r="A6" s="4">
        <v>5</v>
      </c>
      <c r="B6" s="4">
        <f t="shared" si="0"/>
        <v>0</v>
      </c>
      <c r="C6" s="4">
        <v>1800</v>
      </c>
      <c r="D6" s="4">
        <f t="shared" si="7"/>
        <v>2160</v>
      </c>
      <c r="E6" s="5">
        <v>5500000</v>
      </c>
      <c r="F6" s="66" t="e">
        <f t="shared" si="2"/>
        <v>#DIV/0!</v>
      </c>
      <c r="G6" s="66">
        <f t="shared" si="3"/>
        <v>3056</v>
      </c>
      <c r="H6" s="66">
        <f t="shared" si="4"/>
        <v>2546</v>
      </c>
      <c r="I6" s="66">
        <f t="shared" si="5"/>
        <v>0</v>
      </c>
      <c r="J6" s="66">
        <f t="shared" si="6"/>
        <v>0</v>
      </c>
      <c r="K6" s="67"/>
      <c r="L6" s="67"/>
      <c r="M6" s="67"/>
      <c r="N6" s="67">
        <v>5</v>
      </c>
      <c r="O6" s="75"/>
      <c r="P6" s="75"/>
      <c r="Q6" s="75"/>
      <c r="R6" s="2"/>
      <c r="S6" s="2"/>
      <c r="T6" s="2"/>
      <c r="AI6" t="s">
        <v>73</v>
      </c>
    </row>
    <row r="7" spans="1:35">
      <c r="A7" s="4">
        <v>6</v>
      </c>
      <c r="B7" s="4">
        <v>2000</v>
      </c>
      <c r="C7" s="4">
        <f t="shared" si="1"/>
        <v>2400</v>
      </c>
      <c r="D7" s="4">
        <f t="shared" si="7"/>
        <v>2880</v>
      </c>
      <c r="E7" s="5">
        <v>7000000</v>
      </c>
      <c r="F7" s="4">
        <f t="shared" si="2"/>
        <v>3500</v>
      </c>
      <c r="G7" s="4">
        <f t="shared" si="3"/>
        <v>2917</v>
      </c>
      <c r="H7" s="4">
        <f t="shared" si="4"/>
        <v>2431</v>
      </c>
      <c r="I7" s="4">
        <f t="shared" si="5"/>
        <v>0</v>
      </c>
      <c r="J7" s="4">
        <f t="shared" si="6"/>
        <v>0</v>
      </c>
      <c r="N7" s="67">
        <v>6</v>
      </c>
      <c r="O7" s="75"/>
      <c r="P7" s="75"/>
      <c r="Q7" s="75"/>
      <c r="R7" s="2"/>
      <c r="S7" s="2"/>
      <c r="T7" s="2"/>
    </row>
    <row r="8" spans="1:35">
      <c r="A8" s="4">
        <v>7</v>
      </c>
      <c r="B8" s="4">
        <f t="shared" si="0"/>
        <v>0</v>
      </c>
      <c r="C8" s="4">
        <v>1417</v>
      </c>
      <c r="D8" s="4">
        <f t="shared" si="7"/>
        <v>1700.3999999999999</v>
      </c>
      <c r="E8" s="5">
        <v>4700000</v>
      </c>
      <c r="F8" s="4" t="e">
        <f t="shared" si="2"/>
        <v>#DIV/0!</v>
      </c>
      <c r="G8" s="4">
        <f t="shared" si="3"/>
        <v>3317</v>
      </c>
      <c r="H8" s="4">
        <f t="shared" si="4"/>
        <v>2764</v>
      </c>
      <c r="I8" s="4">
        <f t="shared" si="5"/>
        <v>0</v>
      </c>
      <c r="J8" s="4">
        <f t="shared" si="6"/>
        <v>0</v>
      </c>
      <c r="N8" s="67">
        <v>7</v>
      </c>
      <c r="O8" s="75"/>
      <c r="P8" s="75"/>
      <c r="Q8" s="75"/>
      <c r="R8" s="2"/>
      <c r="S8" s="2"/>
      <c r="T8" s="2"/>
    </row>
    <row r="9" spans="1:35">
      <c r="A9" s="4">
        <f t="shared" ref="A9:A15" si="8">N9</f>
        <v>0</v>
      </c>
      <c r="B9" s="4">
        <f t="shared" si="0"/>
        <v>0</v>
      </c>
      <c r="C9" s="4">
        <f t="shared" si="1"/>
        <v>0</v>
      </c>
      <c r="D9" s="4">
        <f t="shared" si="7"/>
        <v>0</v>
      </c>
      <c r="E9" s="5">
        <f t="shared" ref="E9:E15" si="9">R9</f>
        <v>0</v>
      </c>
      <c r="F9" s="4" t="e">
        <f t="shared" si="2"/>
        <v>#DIV/0!</v>
      </c>
      <c r="G9" s="4" t="e">
        <f t="shared" si="3"/>
        <v>#DIV/0!</v>
      </c>
      <c r="H9" s="4" t="e">
        <f t="shared" si="4"/>
        <v>#DIV/0!</v>
      </c>
      <c r="I9" s="4">
        <f t="shared" si="5"/>
        <v>0</v>
      </c>
      <c r="J9" s="4">
        <f t="shared" si="6"/>
        <v>0</v>
      </c>
      <c r="O9" s="75">
        <v>0</v>
      </c>
      <c r="P9" s="75">
        <f t="shared" ref="P9" si="10">O9/1.2</f>
        <v>0</v>
      </c>
      <c r="Q9" s="75">
        <f t="shared" ref="Q9" si="11">P9/1.2</f>
        <v>0</v>
      </c>
      <c r="R9" s="2">
        <v>0</v>
      </c>
      <c r="S9" s="2"/>
      <c r="T9" s="2"/>
    </row>
    <row r="10" spans="1:35">
      <c r="A10" s="4">
        <f t="shared" si="8"/>
        <v>0</v>
      </c>
      <c r="B10" s="4">
        <f t="shared" si="0"/>
        <v>0</v>
      </c>
      <c r="C10" s="4">
        <f t="shared" si="1"/>
        <v>0</v>
      </c>
      <c r="D10" s="4">
        <f t="shared" si="7"/>
        <v>0</v>
      </c>
      <c r="E10" s="5">
        <f t="shared" si="9"/>
        <v>0</v>
      </c>
      <c r="F10" s="4" t="e">
        <f t="shared" si="2"/>
        <v>#DIV/0!</v>
      </c>
      <c r="G10" s="4" t="e">
        <f t="shared" si="3"/>
        <v>#DIV/0!</v>
      </c>
      <c r="H10" s="4" t="e">
        <f t="shared" si="4"/>
        <v>#DIV/0!</v>
      </c>
      <c r="I10" s="4">
        <f t="shared" si="5"/>
        <v>0</v>
      </c>
      <c r="J10" s="4">
        <f t="shared" si="6"/>
        <v>0</v>
      </c>
      <c r="O10" s="75">
        <v>0</v>
      </c>
      <c r="P10" s="75"/>
      <c r="Q10" s="75"/>
      <c r="R10" s="2"/>
      <c r="S10" s="2"/>
    </row>
    <row r="11" spans="1:35" ht="16.5">
      <c r="A11" s="4">
        <f t="shared" si="8"/>
        <v>0</v>
      </c>
      <c r="B11" s="4">
        <f t="shared" si="0"/>
        <v>0</v>
      </c>
      <c r="C11" s="4">
        <f t="shared" si="1"/>
        <v>0</v>
      </c>
      <c r="D11" s="4">
        <f t="shared" si="7"/>
        <v>0</v>
      </c>
      <c r="E11" s="5">
        <f t="shared" si="9"/>
        <v>0</v>
      </c>
      <c r="F11" s="4" t="e">
        <f t="shared" si="2"/>
        <v>#DIV/0!</v>
      </c>
      <c r="G11" s="4" t="e">
        <f t="shared" si="3"/>
        <v>#DIV/0!</v>
      </c>
      <c r="H11" s="4" t="e">
        <f t="shared" si="4"/>
        <v>#DIV/0!</v>
      </c>
      <c r="I11" s="4">
        <f t="shared" si="5"/>
        <v>0</v>
      </c>
      <c r="J11" s="4">
        <f t="shared" si="6"/>
        <v>0</v>
      </c>
      <c r="O11">
        <v>0</v>
      </c>
      <c r="R11" s="2"/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8"/>
        <v>0</v>
      </c>
      <c r="B12" s="4">
        <f t="shared" si="0"/>
        <v>0</v>
      </c>
      <c r="C12" s="4">
        <f t="shared" si="1"/>
        <v>0</v>
      </c>
      <c r="D12" s="4">
        <f t="shared" si="7"/>
        <v>0</v>
      </c>
      <c r="E12" s="5">
        <f t="shared" si="9"/>
        <v>0</v>
      </c>
      <c r="F12" s="4" t="e">
        <f t="shared" si="2"/>
        <v>#DIV/0!</v>
      </c>
      <c r="G12" s="4" t="e">
        <f t="shared" si="3"/>
        <v>#DIV/0!</v>
      </c>
      <c r="H12" s="4" t="e">
        <f t="shared" si="4"/>
        <v>#DIV/0!</v>
      </c>
      <c r="I12" s="4">
        <f t="shared" si="5"/>
        <v>0</v>
      </c>
      <c r="J12" s="4">
        <f t="shared" si="6"/>
        <v>0</v>
      </c>
      <c r="O12">
        <v>0</v>
      </c>
      <c r="R12" s="2"/>
      <c r="S12" s="2"/>
      <c r="V12" s="71"/>
    </row>
    <row r="13" spans="1:35">
      <c r="A13" s="4">
        <f t="shared" si="8"/>
        <v>0</v>
      </c>
      <c r="B13" s="4">
        <f t="shared" si="0"/>
        <v>0</v>
      </c>
      <c r="C13" s="4">
        <f t="shared" si="1"/>
        <v>0</v>
      </c>
      <c r="D13" s="4">
        <f t="shared" si="7"/>
        <v>0</v>
      </c>
      <c r="E13" s="5">
        <f t="shared" si="9"/>
        <v>0</v>
      </c>
      <c r="F13" s="4" t="e">
        <f t="shared" si="2"/>
        <v>#DIV/0!</v>
      </c>
      <c r="G13" s="4" t="e">
        <f t="shared" si="3"/>
        <v>#DIV/0!</v>
      </c>
      <c r="H13" s="4" t="e">
        <f t="shared" si="4"/>
        <v>#DIV/0!</v>
      </c>
      <c r="I13" s="4">
        <f t="shared" si="5"/>
        <v>0</v>
      </c>
      <c r="J13" s="4">
        <f t="shared" si="6"/>
        <v>0</v>
      </c>
      <c r="O13">
        <v>960</v>
      </c>
      <c r="R13" s="2"/>
      <c r="S13" s="2"/>
    </row>
    <row r="14" spans="1:35">
      <c r="A14" s="4">
        <f t="shared" si="8"/>
        <v>0</v>
      </c>
      <c r="B14" s="4">
        <f t="shared" si="0"/>
        <v>0</v>
      </c>
      <c r="C14" s="4">
        <f t="shared" si="1"/>
        <v>0</v>
      </c>
      <c r="D14" s="4">
        <f t="shared" si="7"/>
        <v>0</v>
      </c>
      <c r="E14" s="5">
        <f t="shared" si="9"/>
        <v>0</v>
      </c>
      <c r="F14" s="4" t="e">
        <f t="shared" si="2"/>
        <v>#DIV/0!</v>
      </c>
      <c r="G14" s="4" t="e">
        <f t="shared" si="3"/>
        <v>#DIV/0!</v>
      </c>
      <c r="H14" s="4" t="e">
        <f t="shared" si="4"/>
        <v>#DIV/0!</v>
      </c>
      <c r="I14" s="4">
        <f t="shared" si="5"/>
        <v>0</v>
      </c>
      <c r="J14" s="4">
        <f t="shared" si="6"/>
        <v>0</v>
      </c>
      <c r="R14" s="2"/>
      <c r="S14" s="2"/>
    </row>
    <row r="15" spans="1:35">
      <c r="A15" s="4">
        <f t="shared" si="8"/>
        <v>0</v>
      </c>
      <c r="B15" s="4">
        <f t="shared" si="0"/>
        <v>0</v>
      </c>
      <c r="C15" s="4">
        <f t="shared" si="1"/>
        <v>0</v>
      </c>
      <c r="D15" s="4">
        <f t="shared" si="7"/>
        <v>0</v>
      </c>
      <c r="E15" s="5">
        <f t="shared" si="9"/>
        <v>0</v>
      </c>
      <c r="F15" s="4" t="e">
        <f t="shared" si="2"/>
        <v>#DIV/0!</v>
      </c>
      <c r="G15" s="4" t="e">
        <f t="shared" si="3"/>
        <v>#DIV/0!</v>
      </c>
      <c r="H15" s="4" t="e">
        <f t="shared" si="4"/>
        <v>#DIV/0!</v>
      </c>
      <c r="I15" s="4">
        <f t="shared" si="5"/>
        <v>0</v>
      </c>
      <c r="J15" s="4">
        <f t="shared" si="6"/>
        <v>0</v>
      </c>
      <c r="R15" s="2"/>
      <c r="S15" s="2"/>
    </row>
    <row r="16" spans="1:35">
      <c r="A16" s="4">
        <f t="shared" ref="A16:A19" si="12">N16</f>
        <v>0</v>
      </c>
      <c r="B16" s="4">
        <f t="shared" ref="B16:B19" si="13">Q16</f>
        <v>754</v>
      </c>
      <c r="C16" s="4">
        <f t="shared" ref="C16:C19" si="14">B16*1.2</f>
        <v>904.8</v>
      </c>
      <c r="D16" s="4">
        <f t="shared" ref="D16:D19" si="15">C16*1.2</f>
        <v>1085.76</v>
      </c>
      <c r="E16" s="5">
        <f t="shared" ref="E16:E19" si="16">R16</f>
        <v>3030000</v>
      </c>
      <c r="F16" s="4">
        <f t="shared" ref="F16:F19" si="17">ROUND((E16/B16),0)</f>
        <v>4019</v>
      </c>
      <c r="G16" s="4">
        <f t="shared" ref="G16:G19" si="18">ROUND((E16/C16),0)</f>
        <v>3349</v>
      </c>
      <c r="H16" s="4">
        <f t="shared" ref="H16:H19" si="19">ROUND((E16/D16),0)</f>
        <v>2791</v>
      </c>
      <c r="I16" s="4">
        <f t="shared" ref="I16:J19" si="20">T16</f>
        <v>0</v>
      </c>
      <c r="J16" s="4">
        <f t="shared" si="20"/>
        <v>0</v>
      </c>
      <c r="Q16">
        <v>754</v>
      </c>
      <c r="R16" s="2">
        <v>3030000</v>
      </c>
      <c r="S16" s="2"/>
    </row>
    <row r="17" spans="1:19">
      <c r="A17" s="4">
        <f t="shared" si="12"/>
        <v>0</v>
      </c>
      <c r="B17" s="4">
        <f t="shared" si="13"/>
        <v>0</v>
      </c>
      <c r="C17" s="4">
        <f t="shared" si="14"/>
        <v>0</v>
      </c>
      <c r="D17" s="4">
        <f t="shared" si="15"/>
        <v>0</v>
      </c>
      <c r="E17" s="5">
        <f t="shared" si="16"/>
        <v>4169000</v>
      </c>
      <c r="F17" s="4" t="e">
        <f t="shared" si="17"/>
        <v>#DIV/0!</v>
      </c>
      <c r="G17" s="4" t="e">
        <f t="shared" si="18"/>
        <v>#DIV/0!</v>
      </c>
      <c r="H17" s="4" t="e">
        <f t="shared" si="19"/>
        <v>#DIV/0!</v>
      </c>
      <c r="I17" s="4">
        <f t="shared" si="20"/>
        <v>0</v>
      </c>
      <c r="J17" s="4">
        <f t="shared" si="20"/>
        <v>0</v>
      </c>
      <c r="P17">
        <v>1097</v>
      </c>
      <c r="Q17">
        <v>0</v>
      </c>
      <c r="R17" s="2">
        <v>4169000</v>
      </c>
      <c r="S17" s="2"/>
    </row>
    <row r="18" spans="1:19">
      <c r="A18" s="4">
        <f t="shared" si="12"/>
        <v>0</v>
      </c>
      <c r="B18" s="4">
        <f t="shared" si="13"/>
        <v>0</v>
      </c>
      <c r="C18" s="4">
        <f t="shared" si="14"/>
        <v>0</v>
      </c>
      <c r="D18" s="4">
        <f t="shared" si="15"/>
        <v>0</v>
      </c>
      <c r="E18" s="5">
        <f t="shared" si="16"/>
        <v>0</v>
      </c>
      <c r="F18" s="4" t="e">
        <f t="shared" si="17"/>
        <v>#DIV/0!</v>
      </c>
      <c r="G18" s="4" t="e">
        <f t="shared" si="18"/>
        <v>#DIV/0!</v>
      </c>
      <c r="H18" s="4" t="e">
        <f t="shared" si="19"/>
        <v>#DIV/0!</v>
      </c>
      <c r="I18" s="4">
        <f t="shared" si="20"/>
        <v>0</v>
      </c>
      <c r="J18" s="4">
        <f t="shared" si="20"/>
        <v>0</v>
      </c>
      <c r="O18">
        <v>0</v>
      </c>
      <c r="P18">
        <f>O18/1.2</f>
        <v>0</v>
      </c>
      <c r="Q18">
        <f t="shared" ref="Q18" si="21">P18/1.2</f>
        <v>0</v>
      </c>
      <c r="R18" s="2">
        <v>0</v>
      </c>
      <c r="S18" s="2"/>
    </row>
    <row r="19" spans="1:19">
      <c r="A19" s="4">
        <f t="shared" si="12"/>
        <v>0</v>
      </c>
      <c r="B19" s="4">
        <f t="shared" si="13"/>
        <v>0</v>
      </c>
      <c r="C19" s="4">
        <f t="shared" si="14"/>
        <v>0</v>
      </c>
      <c r="D19" s="4">
        <f t="shared" si="15"/>
        <v>0</v>
      </c>
      <c r="E19" s="5">
        <f t="shared" si="16"/>
        <v>0</v>
      </c>
      <c r="F19" s="4" t="e">
        <f t="shared" si="17"/>
        <v>#DIV/0!</v>
      </c>
      <c r="G19" s="4" t="e">
        <f t="shared" si="18"/>
        <v>#DIV/0!</v>
      </c>
      <c r="H19" s="4" t="e">
        <f t="shared" si="19"/>
        <v>#DIV/0!</v>
      </c>
      <c r="I19" s="4">
        <f t="shared" si="20"/>
        <v>0</v>
      </c>
      <c r="J19" s="4">
        <f t="shared" si="20"/>
        <v>0</v>
      </c>
      <c r="O19" s="75">
        <v>0</v>
      </c>
      <c r="P19" s="75">
        <f>O19/1.2</f>
        <v>0</v>
      </c>
      <c r="Q19" s="75">
        <f t="shared" ref="Q19" si="22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topLeftCell="A3" zoomScale="85" zoomScaleNormal="85" workbookViewId="0">
      <selection activeCell="I24" sqref="I24"/>
    </sheetView>
  </sheetViews>
  <sheetFormatPr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="70" zoomScaleNormal="70" workbookViewId="0">
      <selection activeCell="L9" sqref="L9"/>
    </sheetView>
  </sheetViews>
  <sheetFormatPr defaultRowHeight="15"/>
  <sheetData/>
  <pageMargins left="0.7" right="0.7" top="0.75" bottom="0.75" header="0.3" footer="0.3"/>
  <pageSetup paperSize="9" orientation="portrait" horizontalDpi="360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N12" sqref="N12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18" sqref="L18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Sheet3</vt:lpstr>
      <vt:lpstr>Sheet4</vt:lpstr>
      <vt:lpstr>Sheet6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2024-07-24T10:44:42Z</dcterms:modified>
</cp:coreProperties>
</file>