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Sheet1" sheetId="1" r:id="rId1"/>
    <sheet name="Sheet7" sheetId="7" r:id="rId2"/>
    <sheet name="Sheet6" sheetId="6" r:id="rId3"/>
    <sheet name="Sheet2" sheetId="2" r:id="rId4"/>
    <sheet name="Sheet3" sheetId="3" r:id="rId5"/>
    <sheet name="Sheet4" sheetId="4" r:id="rId6"/>
    <sheet name="Sheet5" sheetId="5" r:id="rId7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25" i="1" l="1"/>
  <c r="E26" i="1"/>
  <c r="R3" i="1"/>
  <c r="Q3" i="1"/>
  <c r="Q2" i="1"/>
  <c r="O19" i="1"/>
  <c r="O8" i="1"/>
  <c r="O9" i="1" s="1"/>
  <c r="O6" i="1"/>
  <c r="O4" i="1"/>
  <c r="O3" i="1"/>
  <c r="O12" i="1" s="1"/>
  <c r="O10" i="1" l="1"/>
  <c r="O11" i="1" s="1"/>
  <c r="O13" i="1" s="1"/>
  <c r="O16" i="1" s="1"/>
  <c r="O20" i="1" l="1"/>
  <c r="O17" i="1"/>
  <c r="O18" i="1"/>
  <c r="L4" i="1" l="1"/>
  <c r="F22" i="1"/>
  <c r="F23" i="1"/>
  <c r="F21" i="1"/>
  <c r="E17" i="1"/>
  <c r="E18" i="1"/>
  <c r="E19" i="1"/>
  <c r="E20" i="1"/>
  <c r="E24" i="1"/>
  <c r="K4" i="1"/>
  <c r="I3" i="1"/>
  <c r="E16" i="1"/>
</calcChain>
</file>

<file path=xl/sharedStrings.xml><?xml version="1.0" encoding="utf-8"?>
<sst xmlns="http://schemas.openxmlformats.org/spreadsheetml/2006/main" count="30" uniqueCount="29">
  <si>
    <t>Carpet</t>
  </si>
  <si>
    <t>1 Car Park</t>
  </si>
  <si>
    <t>22.03.2018</t>
  </si>
  <si>
    <t>OC</t>
  </si>
  <si>
    <t>Price indicators</t>
  </si>
  <si>
    <t>CA</t>
  </si>
  <si>
    <t>BA</t>
  </si>
  <si>
    <t>SA</t>
  </si>
  <si>
    <t>Value</t>
  </si>
  <si>
    <t>ROC</t>
  </si>
  <si>
    <t>ROB</t>
  </si>
  <si>
    <t>ROS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</si>
  <si>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</si>
  <si>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</si>
  <si>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</si>
  <si>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</si>
  <si>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</si>
  <si>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</si>
  <si>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</si>
  <si>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</si>
  <si>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</si>
  <si>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</si>
  <si>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</si>
  <si>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Area</t>
  </si>
  <si>
    <t>Value / RV</t>
  </si>
  <si>
    <t>RV</t>
  </si>
  <si>
    <t>DV</t>
  </si>
  <si>
    <t>IV</t>
  </si>
  <si>
    <t>Rental 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</si>
</sst>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 * #,##0.00_ ;_ * \-#,##0.00_ ;_ * &quot;-&quot;??_ ;_ @_ "/>
    <numFmt numFmtId="165" formatCode="_ * #,##0_ ;_ * \-#,##0_ ;_ * &quot;-&quot;??_ ;_ @_ 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5">
    <xf numFmtId="0" fontId="0" fillId="0" borderId="0" xfId="0"/>
    <xf numFmtId="43" fontId="0" fillId="0" borderId="0" xfId="1" applyFont="1"/>
    <xf numFmtId="165" fontId="0" fillId="0" borderId="0" xfId="1" applyNumberFormat="1" applyFont="1"/>
    <xf numFmtId="165" fontId="0" fillId="2" borderId="0" xfId="1" applyNumberFormat="1" applyFont="1" applyFill="1"/>
    <xf numFmtId="0" fontId="2" fillId="0" borderId="1" xfId="0" applyFont="1" applyBorder="1"/>
    <xf numFmtId="43" fontId="3" fillId="0" borderId="1" xfId="1" applyFont="1" applyFill="1" applyBorder="1"/>
    <xf numFmtId="0" fontId="2" fillId="0" borderId="1" xfId="0" applyFont="1" applyBorder="1" applyAlignment="1">
      <alignment wrapText="1"/>
    </xf>
    <xf numFmtId="0" fontId="3" fillId="0" borderId="1" xfId="0" applyFont="1" applyBorder="1"/>
    <xf numFmtId="10" fontId="3" fillId="0" borderId="1" xfId="0" applyNumberFormat="1" applyFont="1" applyBorder="1"/>
    <xf numFmtId="0" fontId="2" fillId="3" borderId="1" xfId="0" applyFont="1" applyFill="1" applyBorder="1"/>
    <xf numFmtId="0" fontId="3" fillId="3" borderId="1" xfId="0" applyFont="1" applyFill="1" applyBorder="1"/>
    <xf numFmtId="43" fontId="3" fillId="3" borderId="1" xfId="0" applyNumberFormat="1" applyFont="1" applyFill="1" applyBorder="1"/>
    <xf numFmtId="0" fontId="2" fillId="0" borderId="1" xfId="0" applyFont="1" applyFill="1" applyBorder="1"/>
    <xf numFmtId="43" fontId="3" fillId="0" borderId="1" xfId="0" applyNumberFormat="1" applyFont="1" applyFill="1" applyBorder="1"/>
    <xf numFmtId="0" fontId="3" fillId="0" borderId="1" xfId="0" applyFont="1" applyFill="1" applyBorder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420860</xdr:colOff>
      <xdr:row>36</xdr:row>
      <xdr:rowOff>181957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12860" cy="703995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36195</xdr:colOff>
      <xdr:row>44</xdr:row>
      <xdr:rowOff>189428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25</xdr:col>
      <xdr:colOff>84686</xdr:colOff>
      <xdr:row>90</xdr:row>
      <xdr:rowOff>189428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7630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0</xdr:row>
      <xdr:rowOff>0</xdr:rowOff>
    </xdr:from>
    <xdr:to>
      <xdr:col>51</xdr:col>
      <xdr:colOff>84685</xdr:colOff>
      <xdr:row>44</xdr:row>
      <xdr:rowOff>189428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759545" y="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45</xdr:row>
      <xdr:rowOff>0</xdr:rowOff>
    </xdr:from>
    <xdr:to>
      <xdr:col>51</xdr:col>
      <xdr:colOff>84685</xdr:colOff>
      <xdr:row>89</xdr:row>
      <xdr:rowOff>189428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759545" y="85725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25</xdr:col>
      <xdr:colOff>84686</xdr:colOff>
      <xdr:row>136</xdr:row>
      <xdr:rowOff>189428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75260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92</xdr:row>
      <xdr:rowOff>0</xdr:rowOff>
    </xdr:from>
    <xdr:to>
      <xdr:col>51</xdr:col>
      <xdr:colOff>84685</xdr:colOff>
      <xdr:row>136</xdr:row>
      <xdr:rowOff>189428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759545" y="175260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69</xdr:col>
      <xdr:colOff>0</xdr:colOff>
      <xdr:row>2</xdr:row>
      <xdr:rowOff>0</xdr:rowOff>
    </xdr:from>
    <xdr:to>
      <xdr:col>95</xdr:col>
      <xdr:colOff>379095</xdr:colOff>
      <xdr:row>46</xdr:row>
      <xdr:rowOff>189428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9433500" y="3810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99</xdr:col>
      <xdr:colOff>0</xdr:colOff>
      <xdr:row>1</xdr:row>
      <xdr:rowOff>0</xdr:rowOff>
    </xdr:from>
    <xdr:to>
      <xdr:col>125</xdr:col>
      <xdr:colOff>379095</xdr:colOff>
      <xdr:row>45</xdr:row>
      <xdr:rowOff>189428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6578500" y="190500"/>
          <a:ext cx="15238095" cy="857142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392281</xdr:colOff>
      <xdr:row>37</xdr:row>
      <xdr:rowOff>162931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84281" cy="721143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306544</xdr:colOff>
      <xdr:row>37</xdr:row>
      <xdr:rowOff>162931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98544" cy="721143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116018</xdr:colOff>
      <xdr:row>38</xdr:row>
      <xdr:rowOff>124853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308018" cy="736385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106832</xdr:colOff>
      <xdr:row>37</xdr:row>
      <xdr:rowOff>96247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737232" cy="714474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6"/>
  <sheetViews>
    <sheetView tabSelected="1" workbookViewId="0">
      <selection activeCell="L4" sqref="L4"/>
    </sheetView>
  </sheetViews>
  <sheetFormatPr defaultRowHeight="15" x14ac:dyDescent="0.25"/>
  <cols>
    <col min="1" max="1" width="14.42578125" bestFit="1" customWidth="1"/>
    <col min="2" max="2" width="9.28515625" bestFit="1" customWidth="1"/>
    <col min="4" max="4" width="14.28515625" bestFit="1" customWidth="1"/>
    <col min="5" max="5" width="10.140625" bestFit="1" customWidth="1"/>
    <col min="6" max="6" width="10" bestFit="1" customWidth="1"/>
    <col min="11" max="11" width="14.28515625" bestFit="1" customWidth="1"/>
    <col min="14" max="14" width="19.5703125" bestFit="1" customWidth="1"/>
    <col min="15" max="15" width="13.7109375" bestFit="1" customWidth="1"/>
  </cols>
  <sheetData>
    <row r="1" spans="1:18" ht="16.5" x14ac:dyDescent="0.3">
      <c r="A1" t="s">
        <v>0</v>
      </c>
      <c r="B1">
        <v>652</v>
      </c>
      <c r="N1" s="4" t="s">
        <v>12</v>
      </c>
      <c r="O1" s="5">
        <v>25000</v>
      </c>
      <c r="Q1">
        <v>30250</v>
      </c>
      <c r="R1">
        <v>2024</v>
      </c>
    </row>
    <row r="2" spans="1:18" ht="82.5" x14ac:dyDescent="0.3">
      <c r="I2">
        <v>25000</v>
      </c>
      <c r="K2">
        <v>652</v>
      </c>
      <c r="L2">
        <v>652</v>
      </c>
      <c r="N2" s="6" t="s">
        <v>13</v>
      </c>
      <c r="O2" s="5">
        <v>3000</v>
      </c>
      <c r="Q2">
        <f>Q1/100*105</f>
        <v>31762.5</v>
      </c>
      <c r="R2">
        <v>2017</v>
      </c>
    </row>
    <row r="3" spans="1:18" ht="16.5" x14ac:dyDescent="0.3">
      <c r="A3" t="s">
        <v>1</v>
      </c>
      <c r="I3">
        <f>I2/1.2</f>
        <v>20833.333333333336</v>
      </c>
      <c r="K3" s="1">
        <v>24000</v>
      </c>
      <c r="L3">
        <v>24500</v>
      </c>
      <c r="N3" s="4" t="s">
        <v>14</v>
      </c>
      <c r="O3" s="5">
        <f>O1-O2</f>
        <v>22000</v>
      </c>
      <c r="Q3">
        <f>Q2/10.764</f>
        <v>2950.8082497212936</v>
      </c>
      <c r="R3">
        <f>R1-R2</f>
        <v>7</v>
      </c>
    </row>
    <row r="4" spans="1:18" ht="16.5" x14ac:dyDescent="0.3">
      <c r="K4" s="1">
        <f>K3*K2</f>
        <v>15648000</v>
      </c>
      <c r="L4">
        <f>L3*L2</f>
        <v>15974000</v>
      </c>
      <c r="N4" s="4" t="s">
        <v>15</v>
      </c>
      <c r="O4" s="5">
        <f>O2*1</f>
        <v>3000</v>
      </c>
    </row>
    <row r="5" spans="1:18" ht="16.5" x14ac:dyDescent="0.3">
      <c r="A5" s="1">
        <v>11451000</v>
      </c>
      <c r="N5" s="4" t="s">
        <v>16</v>
      </c>
      <c r="O5" s="7">
        <v>7</v>
      </c>
    </row>
    <row r="6" spans="1:18" ht="16.5" x14ac:dyDescent="0.3">
      <c r="A6" t="s">
        <v>2</v>
      </c>
      <c r="N6" s="4" t="s">
        <v>17</v>
      </c>
      <c r="O6" s="7">
        <f>O7-O5</f>
        <v>53</v>
      </c>
    </row>
    <row r="7" spans="1:18" ht="16.5" x14ac:dyDescent="0.3">
      <c r="N7" s="4" t="s">
        <v>18</v>
      </c>
      <c r="O7" s="7">
        <v>60</v>
      </c>
    </row>
    <row r="8" spans="1:18" ht="49.5" x14ac:dyDescent="0.3">
      <c r="N8" s="6" t="s">
        <v>19</v>
      </c>
      <c r="O8" s="7">
        <f>90*O5/O7</f>
        <v>10.5</v>
      </c>
    </row>
    <row r="9" spans="1:18" ht="16.5" x14ac:dyDescent="0.3">
      <c r="A9" t="s">
        <v>3</v>
      </c>
      <c r="N9" s="4"/>
      <c r="O9" s="8">
        <f>O8%</f>
        <v>0.105</v>
      </c>
    </row>
    <row r="10" spans="1:18" ht="16.5" x14ac:dyDescent="0.3">
      <c r="A10">
        <v>2017</v>
      </c>
      <c r="N10" s="4" t="s">
        <v>20</v>
      </c>
      <c r="O10" s="5">
        <f>O4*O9</f>
        <v>315</v>
      </c>
    </row>
    <row r="11" spans="1:18" ht="16.5" x14ac:dyDescent="0.3">
      <c r="N11" s="4" t="s">
        <v>21</v>
      </c>
      <c r="O11" s="5">
        <f>O4-O10</f>
        <v>2685</v>
      </c>
    </row>
    <row r="12" spans="1:18" ht="16.5" x14ac:dyDescent="0.3">
      <c r="N12" s="4" t="s">
        <v>14</v>
      </c>
      <c r="O12" s="5">
        <f>O3</f>
        <v>22000</v>
      </c>
    </row>
    <row r="13" spans="1:18" ht="16.5" x14ac:dyDescent="0.3">
      <c r="N13" s="4" t="s">
        <v>22</v>
      </c>
      <c r="O13" s="5">
        <f>O12+O11</f>
        <v>24685</v>
      </c>
    </row>
    <row r="14" spans="1:18" ht="16.5" x14ac:dyDescent="0.3">
      <c r="A14" t="s">
        <v>4</v>
      </c>
      <c r="N14" s="4"/>
      <c r="O14" s="7"/>
    </row>
    <row r="15" spans="1:18" ht="16.5" x14ac:dyDescent="0.3">
      <c r="A15" t="s">
        <v>5</v>
      </c>
      <c r="B15" t="s">
        <v>6</v>
      </c>
      <c r="C15" t="s">
        <v>7</v>
      </c>
      <c r="D15" t="s">
        <v>8</v>
      </c>
      <c r="E15" t="s">
        <v>9</v>
      </c>
      <c r="F15" t="s">
        <v>10</v>
      </c>
      <c r="G15" t="s">
        <v>11</v>
      </c>
      <c r="N15" s="9" t="s">
        <v>23</v>
      </c>
      <c r="O15" s="10">
        <v>652</v>
      </c>
    </row>
    <row r="16" spans="1:18" ht="16.5" x14ac:dyDescent="0.3">
      <c r="A16" s="3">
        <v>750</v>
      </c>
      <c r="B16" s="3"/>
      <c r="C16" s="3"/>
      <c r="D16" s="3">
        <v>19000000</v>
      </c>
      <c r="E16" s="3">
        <f>D16/A16</f>
        <v>25333.333333333332</v>
      </c>
      <c r="F16" s="2"/>
      <c r="N16" s="9" t="s">
        <v>24</v>
      </c>
      <c r="O16" s="11">
        <f>O13*O15</f>
        <v>16094620</v>
      </c>
    </row>
    <row r="17" spans="1:15" ht="16.5" x14ac:dyDescent="0.3">
      <c r="A17" s="2">
        <v>585</v>
      </c>
      <c r="B17" s="2"/>
      <c r="C17" s="2"/>
      <c r="D17" s="2">
        <v>14000000</v>
      </c>
      <c r="E17" s="2">
        <f t="shared" ref="E17:E26" si="0">D17/A17</f>
        <v>23931.62393162393</v>
      </c>
      <c r="F17" s="2"/>
      <c r="N17" s="12" t="s">
        <v>25</v>
      </c>
      <c r="O17" s="13">
        <f>O16*90%</f>
        <v>14485158</v>
      </c>
    </row>
    <row r="18" spans="1:15" ht="16.5" x14ac:dyDescent="0.3">
      <c r="A18" s="2">
        <v>585</v>
      </c>
      <c r="B18" s="2"/>
      <c r="C18" s="2"/>
      <c r="D18" s="2">
        <v>14500000</v>
      </c>
      <c r="E18" s="2">
        <f t="shared" si="0"/>
        <v>24786.324786324785</v>
      </c>
      <c r="F18" s="2"/>
      <c r="N18" s="12" t="s">
        <v>26</v>
      </c>
      <c r="O18" s="13">
        <f>O16*80%</f>
        <v>12875696</v>
      </c>
    </row>
    <row r="19" spans="1:15" ht="16.5" x14ac:dyDescent="0.3">
      <c r="A19" s="3">
        <v>585</v>
      </c>
      <c r="B19" s="3"/>
      <c r="C19" s="3"/>
      <c r="D19" s="3">
        <v>15500000</v>
      </c>
      <c r="E19" s="3">
        <f t="shared" si="0"/>
        <v>26495.726495726496</v>
      </c>
      <c r="F19" s="2"/>
      <c r="N19" s="12" t="s">
        <v>27</v>
      </c>
      <c r="O19" s="13">
        <f>333.6*O2</f>
        <v>1000800.0000000001</v>
      </c>
    </row>
    <row r="20" spans="1:15" ht="16.5" x14ac:dyDescent="0.3">
      <c r="A20" s="2">
        <v>585</v>
      </c>
      <c r="B20" s="2"/>
      <c r="C20" s="2"/>
      <c r="D20" s="2">
        <v>13500000</v>
      </c>
      <c r="E20" s="2">
        <f t="shared" si="0"/>
        <v>23076.923076923078</v>
      </c>
      <c r="F20" s="2"/>
      <c r="N20" s="14" t="s">
        <v>28</v>
      </c>
      <c r="O20" s="13">
        <f>O16*0.025/12</f>
        <v>33530.458333333336</v>
      </c>
    </row>
    <row r="21" spans="1:15" x14ac:dyDescent="0.25">
      <c r="A21" s="2"/>
      <c r="B21" s="2">
        <v>1100</v>
      </c>
      <c r="C21" s="2"/>
      <c r="D21" s="2">
        <v>17500000</v>
      </c>
      <c r="E21" s="2"/>
      <c r="F21" s="2">
        <f>D21/B21</f>
        <v>15909.09090909091</v>
      </c>
    </row>
    <row r="22" spans="1:15" x14ac:dyDescent="0.25">
      <c r="A22" s="2"/>
      <c r="B22" s="2">
        <v>1234</v>
      </c>
      <c r="C22" s="2"/>
      <c r="D22" s="2">
        <v>16600000</v>
      </c>
      <c r="E22" s="2"/>
      <c r="F22" s="2">
        <f t="shared" ref="F22:F23" si="1">D22/B22</f>
        <v>13452.188006482982</v>
      </c>
    </row>
    <row r="23" spans="1:15" x14ac:dyDescent="0.25">
      <c r="A23" s="2"/>
      <c r="B23" s="2">
        <v>735</v>
      </c>
      <c r="C23" s="2"/>
      <c r="D23" s="2">
        <v>18000000</v>
      </c>
      <c r="E23" s="2"/>
      <c r="F23" s="2">
        <f t="shared" si="1"/>
        <v>24489.795918367348</v>
      </c>
    </row>
    <row r="24" spans="1:15" x14ac:dyDescent="0.25">
      <c r="A24" s="3">
        <v>585</v>
      </c>
      <c r="B24" s="3"/>
      <c r="C24" s="3"/>
      <c r="D24" s="3">
        <v>15500000</v>
      </c>
      <c r="E24" s="3">
        <f t="shared" si="0"/>
        <v>26495.726495726496</v>
      </c>
      <c r="F24" s="2"/>
    </row>
    <row r="25" spans="1:15" x14ac:dyDescent="0.25">
      <c r="A25" s="2">
        <v>680</v>
      </c>
      <c r="B25" s="2"/>
      <c r="C25" s="2"/>
      <c r="D25" s="2">
        <v>18000000</v>
      </c>
      <c r="E25" s="3">
        <f t="shared" si="0"/>
        <v>26470.588235294119</v>
      </c>
      <c r="F25" s="2"/>
    </row>
    <row r="26" spans="1:15" x14ac:dyDescent="0.25">
      <c r="A26">
        <v>584</v>
      </c>
      <c r="D26" s="2">
        <v>13100000</v>
      </c>
      <c r="E26" s="3">
        <f t="shared" si="0"/>
        <v>22431.506849315068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10" zoomScaleNormal="10" workbookViewId="0">
      <selection activeCell="CV2" sqref="CV2"/>
    </sheetView>
  </sheetViews>
  <sheetFormatPr defaultRowHeight="15" x14ac:dyDescent="0.25"/>
  <cols>
    <col min="99" max="99" width="9.140625" customWidth="1"/>
  </cols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Sheet7</vt:lpstr>
      <vt:lpstr>Sheet6</vt:lpstr>
      <vt:lpstr>Sheet2</vt:lpstr>
      <vt:lpstr>Sheet3</vt:lpstr>
      <vt:lpstr>Sheet4</vt:lpstr>
      <vt:lpstr>Sheet5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2024-07-24T11:23:29Z</dcterms:modified>
</cp:coreProperties>
</file>