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MADHULIKA THAKUR - BOM\"/>
    </mc:Choice>
  </mc:AlternateContent>
  <xr:revisionPtr revIDLastSave="0" documentId="13_ncr:1_{87C3C464-02FF-4BD4-9135-004CA7C92E6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8" i="20" l="1"/>
  <c r="Z16" i="18"/>
  <c r="F35" i="4"/>
  <c r="F34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<sst xmlns="http://schemas.openxmlformats.org/spreadsheetml/2006/main" count="50" uniqueCount="44">
  <si>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</si>
  <si>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</si>
  <si>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</si>
  <si>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</si>
  <si>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</si>
  <si>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</si>
  <si>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</si>
  <si>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</si>
  <si>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</si>
  <si>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</si>
  <si>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</si>
  <si>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</si>
  <si>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</si>
  <si>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</si>
  <si>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</si>
  <si>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</si>
  <si>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</si>
  <si>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</si>
  <si>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</si>
  <si>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</si>
  <si>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</si>
  <si>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</si>
  <si>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</si>
  <si>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</si>
  <si>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</si>
  <si>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</si>
  <si>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</si>
  <si>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</si>
  <si>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</si>
  <si>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</si>
  <si>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</si>
  <si>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</si>
  <si>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</si>
  <si>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</si>
  <si>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</si>
  <si>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</si>
  <si>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</si>
  <si>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</si>
  <si>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</si>
  <si>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</si>
  <si>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Nalasopara West Branch ) - MADHULIKA THAKUR</t>
  </si>
  <si>
    <t>Agree CA</t>
  </si>
  <si>
    <t>As per Part OC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</si>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</sst>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44</xdr:row>
      <xdr:rowOff>124948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05AB27-1F9A-4C4E-90F1-846169973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8049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48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A5BA32-FB32-492D-B330-96AB3024B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8183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43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2BEF86-0A12-4DB4-BFF7-43DF50A5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0783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42</xdr:row>
      <xdr:rowOff>29623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ED7739-D867-42CC-A65F-8E68F5C45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506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286981</xdr:colOff>
      <xdr:row>39</xdr:row>
      <xdr:rowOff>96114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41864-555C-4447-AA03-D57471B51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21381" cy="61921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334613</xdr:colOff>
      <xdr:row>33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E23AB6-6550-471A-A7BF-36EF3A7D0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69013" cy="63445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35</xdr:row>
      <xdr:rowOff>86641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6D03F3-733F-4D4C-A781-356F5EC66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65636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35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D3F2E4-1A0B-44B1-B5A0-684BACB33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6589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43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768B6B-D724-42FC-96A8-509E4BF19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183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P36" sqref="P36:T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410</v>
      </c>
      <c r="C3" s="4">
        <f>B3*1.2</f>
        <v>492</v>
      </c>
      <c r="D3" s="4">
        <f t="shared" ref="D3:D14" si="2">C3*1.2</f>
        <v>590.4</v>
      </c>
      <c r="E3" s="5">
        <f t="shared" ref="E3:E14" si="3">R3</f>
        <v>4800000</v>
      </c>
      <c r="F3" s="9">
        <f t="shared" ref="F3:F14" si="4">ROUND((E3/B3),0)</f>
        <v>11707</v>
      </c>
      <c r="G3" s="9">
        <f t="shared" ref="G3:G14" si="5">ROUND((E3/C3),0)</f>
        <v>9756</v>
      </c>
      <c r="H3" s="9">
        <f t="shared" ref="H3:H14" si="6">ROUND((E3/D3),0)</f>
        <v>8130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410</v>
      </c>
      <c r="R3" s="2">
        <v>4800000</v>
      </c>
    </row>
    <row r="4" spans="1:20" x14ac:dyDescent="0.25">
      <c r="A4" s="4">
        <f t="shared" ref="A4:A9" si="9">N4</f>
        <v>0</v>
      </c>
      <c r="B4" s="4">
        <f t="shared" ref="B4:B9" si="10">Q4</f>
        <v>647.5</v>
      </c>
      <c r="C4" s="4">
        <f t="shared" ref="C4:C9" si="11">B4*1.2</f>
        <v>777</v>
      </c>
      <c r="D4" s="4">
        <f t="shared" ref="D4:D9" si="12">C4*1.2</f>
        <v>932.4</v>
      </c>
      <c r="E4" s="5">
        <f t="shared" ref="E4:E9" si="13">R4</f>
        <v>6200000</v>
      </c>
      <c r="F4" s="9">
        <f t="shared" ref="F4:F9" si="14">ROUND((E4/B4),0)</f>
        <v>9575</v>
      </c>
      <c r="G4" s="9">
        <f t="shared" ref="G4:G9" si="15">ROUND((E4/C4),0)</f>
        <v>7979</v>
      </c>
      <c r="H4" s="9">
        <f t="shared" ref="H4:H9" si="16">ROUND((E4/D4),0)</f>
        <v>6650</v>
      </c>
      <c r="I4" s="4" t="e">
        <f>#REF!</f>
        <v>#REF!</v>
      </c>
      <c r="J4" s="4">
        <f t="shared" ref="J4:J9" si="17">S4</f>
        <v>0</v>
      </c>
      <c r="O4">
        <v>0</v>
      </c>
      <c r="P4">
        <v>777</v>
      </c>
      <c r="Q4">
        <f t="shared" ref="Q4:Q9" si="18">P4/1.2</f>
        <v>647.5</v>
      </c>
      <c r="R4" s="2">
        <v>6200000</v>
      </c>
    </row>
    <row r="5" spans="1:20" x14ac:dyDescent="0.25">
      <c r="A5" s="4">
        <f t="shared" si="9"/>
        <v>0</v>
      </c>
      <c r="B5" s="4">
        <f t="shared" si="10"/>
        <v>424</v>
      </c>
      <c r="C5" s="4">
        <f t="shared" si="11"/>
        <v>508.79999999999995</v>
      </c>
      <c r="D5" s="4">
        <f t="shared" si="12"/>
        <v>610.55999999999995</v>
      </c>
      <c r="E5" s="5">
        <f t="shared" si="13"/>
        <v>8400000</v>
      </c>
      <c r="F5" s="9">
        <f t="shared" si="14"/>
        <v>19811</v>
      </c>
      <c r="G5" s="9">
        <f t="shared" si="15"/>
        <v>16509</v>
      </c>
      <c r="H5" s="9">
        <f t="shared" si="16"/>
        <v>13758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v>424</v>
      </c>
      <c r="R5" s="2">
        <v>8400000</v>
      </c>
    </row>
    <row r="6" spans="1:20" x14ac:dyDescent="0.25">
      <c r="A6" s="4">
        <f t="shared" si="9"/>
        <v>0</v>
      </c>
      <c r="B6" s="4">
        <f t="shared" si="10"/>
        <v>455.83333333333337</v>
      </c>
      <c r="C6" s="4">
        <f t="shared" si="11"/>
        <v>547</v>
      </c>
      <c r="D6" s="4">
        <f t="shared" si="12"/>
        <v>656.4</v>
      </c>
      <c r="E6" s="5">
        <f t="shared" si="13"/>
        <v>10500000</v>
      </c>
      <c r="F6" s="9">
        <f t="shared" si="14"/>
        <v>23035</v>
      </c>
      <c r="G6" s="9">
        <f t="shared" si="15"/>
        <v>19196</v>
      </c>
      <c r="H6" s="9">
        <f t="shared" si="16"/>
        <v>15996</v>
      </c>
      <c r="I6" s="4" t="e">
        <f>#REF!</f>
        <v>#REF!</v>
      </c>
      <c r="J6" s="4">
        <f t="shared" si="17"/>
        <v>0</v>
      </c>
      <c r="O6">
        <v>0</v>
      </c>
      <c r="P6">
        <v>547</v>
      </c>
      <c r="Q6">
        <f t="shared" si="18"/>
        <v>455.83333333333337</v>
      </c>
      <c r="R6" s="2">
        <v>10500000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410</v>
      </c>
      <c r="C16" s="4">
        <f>B16*1.2</f>
        <v>492</v>
      </c>
      <c r="D16" s="4">
        <f t="shared" ref="D16:D28" si="34">C16*1.2</f>
        <v>590.4</v>
      </c>
      <c r="E16" s="5">
        <f t="shared" ref="E16:E28" si="35">R16</f>
        <v>8200000</v>
      </c>
      <c r="F16" s="9">
        <f t="shared" ref="F16:F28" si="36">ROUND((E16/B16),0)</f>
        <v>20000</v>
      </c>
      <c r="G16" s="9">
        <f t="shared" ref="G16:G28" si="37">ROUND((E16/C16),0)</f>
        <v>16667</v>
      </c>
      <c r="H16" s="9">
        <f t="shared" ref="H16:H28" si="38">ROUND((E16/D16),0)</f>
        <v>13889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410</v>
      </c>
      <c r="R16" s="2">
        <v>8200000</v>
      </c>
    </row>
    <row r="17" spans="1:25" x14ac:dyDescent="0.25">
      <c r="A17" s="4">
        <f t="shared" si="32"/>
        <v>0</v>
      </c>
      <c r="B17" s="4">
        <f t="shared" si="33"/>
        <v>410</v>
      </c>
      <c r="C17" s="4">
        <f t="shared" ref="C17:C28" si="41">B17*1.2</f>
        <v>492</v>
      </c>
      <c r="D17" s="4">
        <f t="shared" si="34"/>
        <v>590.4</v>
      </c>
      <c r="E17" s="5">
        <f t="shared" si="35"/>
        <v>8350000</v>
      </c>
      <c r="F17" s="9">
        <f t="shared" si="36"/>
        <v>20366</v>
      </c>
      <c r="G17" s="9">
        <f t="shared" si="37"/>
        <v>16972</v>
      </c>
      <c r="H17" s="9">
        <f t="shared" si="38"/>
        <v>14143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410</v>
      </c>
      <c r="R17" s="2">
        <v>8350000</v>
      </c>
    </row>
    <row r="18" spans="1:25" x14ac:dyDescent="0.25">
      <c r="A18" s="4">
        <f t="shared" si="32"/>
        <v>0</v>
      </c>
      <c r="B18" s="4">
        <f t="shared" si="33"/>
        <v>410</v>
      </c>
      <c r="C18" s="4">
        <f t="shared" si="41"/>
        <v>492</v>
      </c>
      <c r="D18" s="4">
        <f t="shared" si="34"/>
        <v>590.4</v>
      </c>
      <c r="E18" s="5">
        <f t="shared" si="35"/>
        <v>8800000</v>
      </c>
      <c r="F18" s="9">
        <f t="shared" si="36"/>
        <v>21463</v>
      </c>
      <c r="G18" s="9">
        <f t="shared" si="37"/>
        <v>17886</v>
      </c>
      <c r="H18" s="9">
        <f t="shared" si="38"/>
        <v>14905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410</v>
      </c>
      <c r="R18" s="2">
        <v>8800000</v>
      </c>
    </row>
    <row r="19" spans="1:25" x14ac:dyDescent="0.25">
      <c r="A19" s="4">
        <f t="shared" si="32"/>
        <v>0</v>
      </c>
      <c r="B19" s="4">
        <f t="shared" si="33"/>
        <v>410</v>
      </c>
      <c r="C19" s="4">
        <f t="shared" si="41"/>
        <v>492</v>
      </c>
      <c r="D19" s="4">
        <f t="shared" si="34"/>
        <v>590.4</v>
      </c>
      <c r="E19" s="5">
        <f t="shared" si="35"/>
        <v>10000000</v>
      </c>
      <c r="F19" s="9">
        <f t="shared" si="36"/>
        <v>24390</v>
      </c>
      <c r="G19" s="9">
        <f t="shared" si="37"/>
        <v>20325</v>
      </c>
      <c r="H19" s="9">
        <f t="shared" si="38"/>
        <v>16938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410</v>
      </c>
      <c r="R19" s="2">
        <v>10000000</v>
      </c>
    </row>
    <row r="20" spans="1:25" x14ac:dyDescent="0.25">
      <c r="A20" s="4">
        <f t="shared" si="32"/>
        <v>0</v>
      </c>
      <c r="B20" s="4">
        <f t="shared" si="33"/>
        <v>890</v>
      </c>
      <c r="C20" s="4">
        <f t="shared" si="41"/>
        <v>1068</v>
      </c>
      <c r="D20" s="4">
        <f t="shared" si="34"/>
        <v>1281.5999999999999</v>
      </c>
      <c r="E20" s="5">
        <f t="shared" si="35"/>
        <v>20000000</v>
      </c>
      <c r="F20" s="9">
        <f t="shared" si="36"/>
        <v>22472</v>
      </c>
      <c r="G20" s="9">
        <f t="shared" si="37"/>
        <v>18727</v>
      </c>
      <c r="H20" s="9">
        <f t="shared" si="38"/>
        <v>15605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890</v>
      </c>
      <c r="R20" s="2">
        <v>20000000</v>
      </c>
    </row>
    <row r="21" spans="1:25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5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22000</v>
      </c>
      <c r="X29" s="20" t="s">
        <v>39</v>
      </c>
      <c r="Y29" t="s">
        <v>43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19500</v>
      </c>
      <c r="X31" s="22"/>
    </row>
    <row r="32" spans="1:25" ht="15.75" x14ac:dyDescent="0.25">
      <c r="E32" t="s">
        <v>41</v>
      </c>
      <c r="F32" s="7">
        <v>410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5:25" ht="15.75" x14ac:dyDescent="0.25">
      <c r="E34">
        <v>45.72</v>
      </c>
      <c r="F34" s="7">
        <f>E34*10.764</f>
        <v>492.13007999999996</v>
      </c>
      <c r="S34" s="10"/>
      <c r="T34" s="10"/>
      <c r="U34" s="17" t="s">
        <v>18</v>
      </c>
      <c r="V34" s="23"/>
      <c r="W34" s="24">
        <f>W35-W33</f>
        <v>54</v>
      </c>
      <c r="X34" s="31">
        <v>2018</v>
      </c>
      <c r="Y34" t="s">
        <v>42</v>
      </c>
    </row>
    <row r="35" spans="5:25" ht="15.75" x14ac:dyDescent="0.25">
      <c r="F35" s="7">
        <f>F34/F32</f>
        <v>1.2003172682926828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9</v>
      </c>
      <c r="X36" s="24"/>
    </row>
    <row r="37" spans="5:25" ht="15.75" x14ac:dyDescent="0.25">
      <c r="U37" s="17"/>
      <c r="V37" s="26"/>
      <c r="W37" s="27">
        <f>W36%</f>
        <v>0.09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225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2275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19500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21775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410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8927750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W45*0.98</f>
        <v>8749195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7142200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1025000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18599.479166666668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W16" sqref="W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5" sqref="T1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T17" sqref="T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6:Z16"/>
  <sheetViews>
    <sheetView topLeftCell="F1" zoomScaleNormal="100" workbookViewId="0">
      <selection activeCell="Z17" sqref="Z17"/>
    </sheetView>
  </sheetViews>
  <sheetFormatPr defaultRowHeight="15" x14ac:dyDescent="0.25"/>
  <sheetData>
    <row r="16" spans="25:26" x14ac:dyDescent="0.25">
      <c r="Y16">
        <v>72.150000000000006</v>
      </c>
      <c r="Z16">
        <f>Y16*10.764</f>
        <v>776.62260000000003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4" sqref="S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U18:V18"/>
  <sheetViews>
    <sheetView zoomScaleNormal="100" workbookViewId="0">
      <selection activeCell="V19" sqref="V19"/>
    </sheetView>
  </sheetViews>
  <sheetFormatPr defaultRowHeight="15" x14ac:dyDescent="0.25"/>
  <sheetData>
    <row r="18" spans="21:22" x14ac:dyDescent="0.25">
      <c r="U18">
        <v>50.86</v>
      </c>
      <c r="V18">
        <f>U18*10.764</f>
        <v>547.45704000000001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2024-07-29T11:30:49Z</dcterms:modified>
</cp:coreProperties>
</file>