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Riyasat Infra Developers Pvt Ltd\"/>
    </mc:Choice>
  </mc:AlternateContent>
  <xr:revisionPtr revIDLastSave="0" documentId="13_ncr:1_{2B239478-D1D3-4743-B79A-C5A28C2C557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2" i="1" l="1"/>
  <c r="N31" i="1"/>
  <c r="K24" i="1"/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R4" i="1" s="1"/>
  <c r="T4" i="1" s="1"/>
  <c r="N5" i="1"/>
  <c r="O5" i="1" s="1"/>
  <c r="P5" i="1" s="1"/>
  <c r="R5" i="1" s="1"/>
  <c r="T5" i="1" s="1"/>
  <c r="N6" i="1"/>
  <c r="O6" i="1" s="1"/>
  <c r="P6" i="1" s="1"/>
  <c r="Q6" i="1" s="1"/>
  <c r="T6" i="1" s="1"/>
  <c r="N7" i="1"/>
  <c r="O7" i="1" s="1"/>
  <c r="P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<sst xmlns="http://schemas.openxmlformats.org/spreadsheetml/2006/main" count="30" uniqueCount="26">
  <si>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</si>
  <si>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</si>
  <si>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</si>
  <si>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</si>
  <si>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</si>
  <si>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</si>
  <si>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</si>
  <si>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</si>
  <si>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</si>
  <si>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</si>
  <si>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</si>
  <si>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</si>
  <si>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</si>
  <si>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</si>
  <si>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</si>
  <si>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</si>
  <si>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</si>
  <si>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Plot No. 174, Riyasat Sanklap, Nadhal, khalapur</t>
  </si>
  <si>
    <t>plot</t>
  </si>
  <si>
    <t>sqm</t>
  </si>
  <si>
    <t>rate</t>
  </si>
  <si>
    <t>fmv</t>
  </si>
  <si>
    <t>draft agreemetn - 58,12,560</t>
  </si>
  <si>
    <t>cost sheet - 61,09,646</t>
  </si>
  <si>
    <t>6000/- psf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</si>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</sst>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438149</xdr:colOff>
      <xdr:row>19</xdr:row>
      <xdr:rowOff>159112</xdr:rowOff>
    </xdr:from>
    <xdr:to>
      <xdr:col>25</xdr:col>
      <xdr:colOff>942975</xdr:colOff>
      <xdr:row>40</xdr:row>
      <xdr:rowOff>58246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39828-A5E9-4F08-A418-F8FE59122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06174" y="3969112"/>
          <a:ext cx="6248401" cy="38996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229908</xdr:colOff>
      <xdr:row>38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A6EF2F-DCDD-4684-8FD5-B4CFCE1C4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3908" cy="727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79EE86-3B15-4BB4-B245-14097CD9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572771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9B579-F1FC-4BB0-941A-119C5D33D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7171" cy="8830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3F812-FB7E-4337-9773-D53E5F07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0214A-1FFB-4A5B-8334-EF741128A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2783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11B62-FD28-4193-80F6-531313BD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326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2"/>
  <sheetViews>
    <sheetView tabSelected="1" topLeftCell="D1" workbookViewId="0">
      <selection activeCell="M27" sqref="M27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102.19249349684132</v>
      </c>
      <c r="D2">
        <f t="shared" ref="D2:D18" si="3">S2</f>
        <v>6500000</v>
      </c>
      <c r="E2">
        <f t="shared" ref="E2:E18" si="4">T2</f>
        <v>63605</v>
      </c>
      <c r="F2">
        <f t="shared" ref="F2:F18" si="5">ROUND((E2/10.764),0)</f>
        <v>5909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1100</v>
      </c>
      <c r="R2" s="2">
        <f t="shared" ref="R2" si="12">Q2/10.764</f>
        <v>102.19249349684132</v>
      </c>
      <c r="S2">
        <v>6500000</v>
      </c>
      <c r="T2" s="7">
        <f t="shared" ref="T2" si="13">ROUND((S2/R2),0)</f>
        <v>63605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103.96135265700484</v>
      </c>
      <c r="D3">
        <f t="shared" si="3"/>
        <v>6714000</v>
      </c>
      <c r="E3">
        <f t="shared" si="4"/>
        <v>64582</v>
      </c>
      <c r="F3">
        <f t="shared" si="5"/>
        <v>6000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1119.04</v>
      </c>
      <c r="R3" s="2">
        <f t="shared" ref="R3:R18" si="17">Q3/10.764</f>
        <v>103.96135265700484</v>
      </c>
      <c r="S3">
        <v>6714000</v>
      </c>
      <c r="T3" s="7">
        <f t="shared" ref="T3:T18" si="18">ROUND((S3/R3),0)</f>
        <v>64582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103.95763656633223</v>
      </c>
      <c r="D4">
        <f t="shared" si="3"/>
        <v>5035000</v>
      </c>
      <c r="E4">
        <f t="shared" si="4"/>
        <v>48433</v>
      </c>
      <c r="F4">
        <f t="shared" si="5"/>
        <v>4500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v>1119</v>
      </c>
      <c r="R4" s="2">
        <f t="shared" si="17"/>
        <v>103.95763656633223</v>
      </c>
      <c r="S4">
        <v>5035000</v>
      </c>
      <c r="T4">
        <f t="shared" si="18"/>
        <v>48433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177.16462281679674</v>
      </c>
      <c r="D5">
        <f t="shared" si="3"/>
        <v>9535000</v>
      </c>
      <c r="E5">
        <f t="shared" si="4"/>
        <v>53820</v>
      </c>
      <c r="F5">
        <f t="shared" si="5"/>
        <v>5000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1907</v>
      </c>
      <c r="R5" s="2">
        <f t="shared" si="17"/>
        <v>177.16462281679674</v>
      </c>
      <c r="S5">
        <v>9535000</v>
      </c>
      <c r="T5" s="7">
        <f t="shared" si="18"/>
        <v>53820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100</v>
      </c>
      <c r="D6">
        <f t="shared" si="3"/>
        <v>5500000</v>
      </c>
      <c r="E6">
        <f t="shared" si="4"/>
        <v>55000</v>
      </c>
      <c r="F6">
        <f t="shared" si="5"/>
        <v>5110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ref="Q6:Q18" si="19">P6*8.99870078651798</f>
        <v>0</v>
      </c>
      <c r="R6" s="2">
        <v>100</v>
      </c>
      <c r="S6">
        <v>5500000</v>
      </c>
      <c r="T6" s="7">
        <f t="shared" si="18"/>
        <v>55000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167.22408026755855</v>
      </c>
      <c r="D7">
        <f t="shared" si="3"/>
        <v>9000000</v>
      </c>
      <c r="E7">
        <f t="shared" si="4"/>
        <v>53820</v>
      </c>
      <c r="F7">
        <f t="shared" si="5"/>
        <v>5000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1800</v>
      </c>
      <c r="R7" s="2">
        <f t="shared" si="17"/>
        <v>167.22408026755855</v>
      </c>
      <c r="S7">
        <v>9000000</v>
      </c>
      <c r="T7" s="7">
        <f t="shared" si="18"/>
        <v>53820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9"/>
        <v>0</v>
      </c>
      <c r="R8" s="2">
        <f t="shared" si="17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9"/>
        <v>0</v>
      </c>
      <c r="R9" s="2">
        <f t="shared" si="17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f t="shared" si="17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J20" t="s">
        <v>17</v>
      </c>
      <c r="AD20" s="5"/>
    </row>
    <row r="21" spans="1:30" x14ac:dyDescent="0.25">
      <c r="K21" t="s">
        <v>19</v>
      </c>
    </row>
    <row r="22" spans="1:30" x14ac:dyDescent="0.25">
      <c r="J22" t="s">
        <v>18</v>
      </c>
      <c r="K22">
        <v>120</v>
      </c>
    </row>
    <row r="23" spans="1:30" x14ac:dyDescent="0.25">
      <c r="J23" t="s">
        <v>20</v>
      </c>
      <c r="K23">
        <v>60000</v>
      </c>
    </row>
    <row r="24" spans="1:30" x14ac:dyDescent="0.25">
      <c r="J24" t="s">
        <v>21</v>
      </c>
      <c r="K24">
        <f>K23*K22</f>
        <v>7200000</v>
      </c>
    </row>
    <row r="29" spans="1:30" x14ac:dyDescent="0.25">
      <c r="J29" t="s">
        <v>24</v>
      </c>
      <c r="N29" t="s">
        <v>25</v>
      </c>
    </row>
    <row r="30" spans="1:30" x14ac:dyDescent="0.25">
      <c r="J30" t="s">
        <v>22</v>
      </c>
      <c r="N30">
        <v>4490</v>
      </c>
    </row>
    <row r="31" spans="1:30" x14ac:dyDescent="0.25">
      <c r="J31" t="s">
        <v>23</v>
      </c>
      <c r="N31">
        <f>N30*1.1</f>
        <v>4939</v>
      </c>
    </row>
    <row r="32" spans="1:30" x14ac:dyDescent="0.25">
      <c r="N32">
        <f>N31*10.764</f>
        <v>53163.395999999993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2024-08-29T10:28:00Z</dcterms:modified>
</cp:coreProperties>
</file>