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18C7172-B6EE-4D26-B68B-0C96B81EBC76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J16" i="5" l="1"/>
  <c r="I17" i="5"/>
  <c r="D34" i="5"/>
  <c r="E32" i="5"/>
  <c r="I31" i="5"/>
  <c r="D31" i="5"/>
  <c r="I32" i="5" l="1"/>
  <c r="H32" i="5" l="1"/>
  <c r="I36" i="5" l="1"/>
  <c r="G39" i="5" l="1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B22" i="5"/>
  <c r="O40" i="5"/>
  <c r="B20" i="5"/>
  <c r="B21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<sst xmlns="http://schemas.openxmlformats.org/spreadsheetml/2006/main" count="27" uniqueCount="27">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</sst>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608533</xdr:colOff>
      <xdr:row>46</xdr:row>
      <xdr:rowOff>122714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59765-5E68-4650-94FF-D19A15EDB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3333" cy="8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198933</xdr:colOff>
      <xdr:row>44</xdr:row>
      <xdr:rowOff>18000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520F3-7A5F-4F5E-B6BA-A761E868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3333" cy="84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256076</xdr:colOff>
      <xdr:row>44</xdr:row>
      <xdr:rowOff>18000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350CBE-396A-4AFD-980C-A244E46D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0476" cy="8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122743</xdr:colOff>
      <xdr:row>42</xdr:row>
      <xdr:rowOff>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9D50D-5B44-4052-92B9-322F0755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57143" cy="80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4" workbookViewId="0">
      <selection activeCell="F23" sqref="F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1995</v>
      </c>
      <c r="C6" s="3"/>
      <c r="D6" s="2"/>
      <c r="I6" s="2">
        <v>1995</v>
      </c>
      <c r="J6" s="2">
        <v>2024</v>
      </c>
      <c r="K6" s="2">
        <f>J6-I6</f>
        <v>29</v>
      </c>
      <c r="L6" s="2">
        <f>K6-60</f>
        <v>-31</v>
      </c>
    </row>
    <row r="7" spans="1:12" ht="16.5" x14ac:dyDescent="0.3">
      <c r="A7" s="3" t="s">
        <v>6</v>
      </c>
      <c r="B7" s="3">
        <f>B5-B6</f>
        <v>29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-31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560*2500</f>
        <v>1400000</v>
      </c>
      <c r="C9" s="5"/>
      <c r="D9" s="4"/>
      <c r="H9" s="9"/>
      <c r="I9" s="10"/>
      <c r="J9" s="10">
        <v>560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43.5</v>
      </c>
      <c r="C13" s="3"/>
      <c r="D13" s="2"/>
    </row>
    <row r="14" spans="1:12" ht="16.5" x14ac:dyDescent="0.3">
      <c r="A14" s="3"/>
      <c r="B14" s="6">
        <f>B13%</f>
        <v>0.435</v>
      </c>
      <c r="C14" s="6"/>
      <c r="D14" s="12"/>
    </row>
    <row r="15" spans="1:12" ht="16.5" x14ac:dyDescent="0.3">
      <c r="A15" s="3" t="s">
        <v>11</v>
      </c>
      <c r="B15" s="5">
        <f>ROUND((B9*B14),0)</f>
        <v>609000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560</v>
      </c>
      <c r="C16" s="5"/>
      <c r="D16" s="4"/>
      <c r="H16" s="9"/>
      <c r="I16" s="10">
        <v>444</v>
      </c>
      <c r="J16">
        <f>J9/I16</f>
        <v>1.2612612612612613</v>
      </c>
    </row>
    <row r="17" spans="1:10" ht="16.5" x14ac:dyDescent="0.3">
      <c r="A17" s="3" t="s">
        <v>22</v>
      </c>
      <c r="B17" s="3">
        <v>17200</v>
      </c>
      <c r="C17" s="3"/>
      <c r="D17" s="2"/>
      <c r="H17" s="9"/>
      <c r="I17" s="10">
        <f>I16*1.2</f>
        <v>532.79999999999995</v>
      </c>
    </row>
    <row r="18" spans="1:10" ht="16.5" x14ac:dyDescent="0.3">
      <c r="A18" s="3" t="s">
        <v>12</v>
      </c>
      <c r="B18" s="5">
        <f>B17*B16</f>
        <v>9632000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9023000</v>
      </c>
      <c r="C19" s="8"/>
      <c r="D19" s="13"/>
    </row>
    <row r="20" spans="1:10" ht="16.5" x14ac:dyDescent="0.3">
      <c r="A20" s="7" t="s">
        <v>14</v>
      </c>
      <c r="B20" s="8">
        <f>B19*0.9</f>
        <v>8120700</v>
      </c>
      <c r="C20" s="8"/>
      <c r="D20" s="13"/>
    </row>
    <row r="21" spans="1:10" ht="16.5" x14ac:dyDescent="0.3">
      <c r="A21" s="7" t="s">
        <v>15</v>
      </c>
      <c r="B21" s="8">
        <f>B19*0.8</f>
        <v>7218400</v>
      </c>
      <c r="C21" s="8"/>
      <c r="D21" s="13"/>
    </row>
    <row r="22" spans="1:10" ht="16.5" x14ac:dyDescent="0.3">
      <c r="A22" s="7" t="s">
        <v>16</v>
      </c>
      <c r="B22" s="8">
        <f>B19*0.025/12</f>
        <v>18797.916666666668</v>
      </c>
      <c r="C22" s="8"/>
      <c r="D22" s="13"/>
    </row>
    <row r="24" spans="1:10" x14ac:dyDescent="0.25">
      <c r="B24" s="1">
        <f>B19/560</f>
        <v>16112.5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C31">
        <v>620</v>
      </c>
      <c r="D31" s="2">
        <f>E31*1.2</f>
        <v>486</v>
      </c>
      <c r="E31" s="18">
        <v>405</v>
      </c>
      <c r="F31" s="2">
        <v>8800000</v>
      </c>
      <c r="G31" s="2">
        <f t="shared" ref="G31:G36" si="0">F31/E31</f>
        <v>21728.395061728395</v>
      </c>
      <c r="H31" s="2">
        <f t="shared" ref="H31:H36" si="1">F31/D31</f>
        <v>18106.995884773663</v>
      </c>
      <c r="I31" s="2">
        <f>F31/C31</f>
        <v>14193.548387096775</v>
      </c>
    </row>
    <row r="32" spans="1:10" x14ac:dyDescent="0.25">
      <c r="D32" s="2">
        <v>500</v>
      </c>
      <c r="E32" s="18">
        <f>D32/1.2</f>
        <v>416.66666666666669</v>
      </c>
      <c r="F32" s="2">
        <v>9500000</v>
      </c>
      <c r="G32" s="2">
        <f t="shared" si="0"/>
        <v>22800</v>
      </c>
      <c r="H32" s="2">
        <f t="shared" si="1"/>
        <v>19000</v>
      </c>
      <c r="I32" s="2">
        <f t="shared" ref="I32:I36" si="2">D32/E32</f>
        <v>1.2</v>
      </c>
    </row>
    <row r="33" spans="4:15" x14ac:dyDescent="0.25">
      <c r="D33" s="2">
        <v>500</v>
      </c>
      <c r="E33" s="18">
        <v>400</v>
      </c>
      <c r="F33" s="4">
        <v>9900000</v>
      </c>
      <c r="G33" s="2">
        <f t="shared" si="0"/>
        <v>24750</v>
      </c>
      <c r="H33" s="2">
        <f t="shared" si="1"/>
        <v>19800</v>
      </c>
      <c r="I33" s="2">
        <f t="shared" si="2"/>
        <v>1.25</v>
      </c>
      <c r="M33" s="1"/>
    </row>
    <row r="34" spans="4:15" x14ac:dyDescent="0.25">
      <c r="D34" s="2">
        <f>E34*1.2</f>
        <v>528</v>
      </c>
      <c r="E34" s="18">
        <v>440</v>
      </c>
      <c r="F34" s="4">
        <v>10500000</v>
      </c>
      <c r="G34" s="2">
        <f t="shared" si="0"/>
        <v>23863.636363636364</v>
      </c>
      <c r="H34" s="2">
        <f t="shared" si="1"/>
        <v>19886.363636363636</v>
      </c>
      <c r="I34" s="2">
        <f t="shared" si="2"/>
        <v>1.2</v>
      </c>
    </row>
    <row r="35" spans="4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750</v>
      </c>
      <c r="F38">
        <v>12000000</v>
      </c>
      <c r="G38" s="2">
        <f>F38/E38</f>
        <v>16000</v>
      </c>
      <c r="H38">
        <v>455000</v>
      </c>
      <c r="I38">
        <v>30000</v>
      </c>
      <c r="J38" s="2">
        <f t="shared" ref="J38:J43" si="3">I38+H38+F38</f>
        <v>12485000</v>
      </c>
      <c r="K38" s="2">
        <f>J38/E38</f>
        <v>16646.666666666668</v>
      </c>
      <c r="L38" s="4">
        <f>J38/719</f>
        <v>17364.394993045898</v>
      </c>
      <c r="M38" s="2"/>
    </row>
    <row r="39" spans="4:15" x14ac:dyDescent="0.25">
      <c r="F39">
        <v>5342000</v>
      </c>
      <c r="G39" s="2" t="e">
        <f>F39/E39</f>
        <v>#DIV/0!</v>
      </c>
      <c r="H39">
        <v>948000</v>
      </c>
      <c r="I39">
        <v>30000</v>
      </c>
      <c r="J39" s="2">
        <f t="shared" si="3"/>
        <v>6320000</v>
      </c>
      <c r="K39" s="2" t="e">
        <f t="shared" ref="K39:K43" si="4">J39/E39</f>
        <v>#DIV/0!</v>
      </c>
      <c r="L39" s="4" t="e">
        <f>J39/D39</f>
        <v>#DIV/0!</v>
      </c>
      <c r="M39" s="2" t="e">
        <f>F39/D39</f>
        <v>#DIV/0!</v>
      </c>
    </row>
    <row r="40" spans="4:15" x14ac:dyDescent="0.25">
      <c r="D40" s="2"/>
      <c r="E40" s="2"/>
      <c r="F40" s="2">
        <v>11451000</v>
      </c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11650500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2024-07-25T09:25:45Z</dcterms:modified>
</cp:coreProperties>
</file>