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A9C48697-5AA6-4680-8C8A-67FB56AE3242}" xr6:coauthVersionLast="45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1" l="1"/>
  <c r="I35" i="1"/>
  <c r="A35" i="1"/>
  <c r="K36" i="1"/>
  <c r="J36" i="1"/>
  <c r="I36" i="1"/>
  <c r="A36" i="1"/>
  <c r="F6" i="1"/>
  <c r="E6" i="1"/>
  <c r="B20" i="1" l="1"/>
  <c r="H28" i="1" l="1"/>
  <c r="H27" i="1"/>
  <c r="I30" i="1" l="1"/>
  <c r="F41" i="1" l="1"/>
  <c r="G41" i="1" s="1"/>
  <c r="C41" i="1"/>
  <c r="F40" i="1"/>
  <c r="C40" i="1"/>
  <c r="C39" i="1"/>
  <c r="C38" i="1"/>
  <c r="F38" i="1"/>
  <c r="G38" i="1" s="1"/>
  <c r="B10" i="1"/>
  <c r="B11" i="1" s="1"/>
  <c r="B8" i="1"/>
  <c r="B6" i="1"/>
  <c r="B5" i="1"/>
  <c r="B14" i="1" s="1"/>
  <c r="G40" i="1" l="1"/>
  <c r="B12" i="1"/>
  <c r="B13" i="1" s="1"/>
  <c r="B15" i="1" s="1"/>
  <c r="C37" i="1"/>
  <c r="C36" i="1"/>
  <c r="C35" i="1"/>
  <c r="B17" i="1" l="1"/>
  <c r="B18" i="1" s="1"/>
  <c r="I31" i="1"/>
  <c r="B19" i="1" l="1"/>
  <c r="B21" i="1"/>
  <c r="I27" i="1"/>
  <c r="I32" i="1"/>
  <c r="F27" i="1"/>
  <c r="G27" i="1" l="1"/>
  <c r="F28" i="1"/>
  <c r="G28" i="1"/>
  <c r="F29" i="1"/>
  <c r="G29" i="1"/>
  <c r="F30" i="1"/>
  <c r="G30" i="1"/>
  <c r="F31" i="1"/>
  <c r="G31" i="1"/>
  <c r="F32" i="1"/>
  <c r="G32" i="1"/>
  <c r="F33" i="1"/>
  <c r="G33" i="1"/>
  <c r="F35" i="1"/>
  <c r="G35" i="1" s="1"/>
  <c r="F36" i="1"/>
  <c r="G36" i="1" s="1"/>
  <c r="G37" i="1"/>
  <c r="I28" i="1" l="1"/>
  <c r="H32" i="1" l="1"/>
  <c r="H31" i="1"/>
  <c r="H33" i="1"/>
  <c r="H29" i="1" l="1"/>
  <c r="H30" i="1"/>
  <c r="G3" i="1" l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<sst xmlns="http://schemas.openxmlformats.org/spreadsheetml/2006/main" count="30" uniqueCount="28">
  <si>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</si>
  <si>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</si>
  <si>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</si>
  <si>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</si>
  <si>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</si>
  <si>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</si>
  <si>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</si>
  <si>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</si>
  <si>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</si>
  <si>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</si>
  <si>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</si>
  <si>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</si>
  <si>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</si>
  <si>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</si>
  <si>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</si>
  <si>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</si>
  <si>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</si>
  <si>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</si>
  <si>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</si>
  <si>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</si>
  <si>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</si>
  <si>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</si>
  <si>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</si>
  <si>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</si>
  <si>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RV</t>
  </si>
  <si>
    <t>DV</t>
  </si>
  <si>
    <t>Measurement Carpet area</t>
  </si>
  <si>
    <t>SBA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</si>
</sst>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246552</xdr:colOff>
      <xdr:row>44</xdr:row>
      <xdr:rowOff>46571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91AD8B-759D-48EC-AE89-6B680656B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80952" cy="842857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265600</xdr:colOff>
      <xdr:row>44</xdr:row>
      <xdr:rowOff>103714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8CF3FAD-521E-4427-A9F5-626C18890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800000" cy="8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zoomScaleNormal="100" workbookViewId="0">
      <selection activeCell="F20" sqref="F20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23000</v>
      </c>
      <c r="C3" s="17"/>
      <c r="D3" s="10"/>
      <c r="E3">
        <v>2010</v>
      </c>
      <c r="F3" s="3">
        <v>2024</v>
      </c>
      <c r="G3" s="4">
        <f>F3-E3</f>
        <v>14</v>
      </c>
      <c r="L3" s="3"/>
      <c r="M3" s="4"/>
    </row>
    <row r="4" spans="1:17" ht="33" x14ac:dyDescent="0.3">
      <c r="A4" s="18" t="s">
        <v>1</v>
      </c>
      <c r="B4" s="28">
        <v>3000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20000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3000</v>
      </c>
      <c r="C6" s="17"/>
      <c r="D6" s="10"/>
      <c r="E6" s="12">
        <f>94.01*10.764</f>
        <v>1011.92364</v>
      </c>
      <c r="F6" s="3">
        <f>E6*1.2</f>
        <v>1214.308368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14</v>
      </c>
      <c r="C7" s="20"/>
      <c r="D7" s="42"/>
      <c r="E7" s="6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46</v>
      </c>
      <c r="C8" s="20"/>
      <c r="D8" s="42"/>
      <c r="F8" s="32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21</v>
      </c>
      <c r="C10" s="20"/>
      <c r="D10" s="42"/>
      <c r="E10" s="34"/>
      <c r="F10" s="30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0.21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630</v>
      </c>
      <c r="C12" s="21"/>
      <c r="D12" s="44"/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2370</v>
      </c>
      <c r="C13" s="21"/>
      <c r="D13" s="44"/>
      <c r="G13" s="13"/>
      <c r="H13" s="31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20000</v>
      </c>
      <c r="C14" s="17"/>
      <c r="D14" s="10"/>
      <c r="E14" t="s">
        <v>26</v>
      </c>
      <c r="G14" s="13"/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22370</v>
      </c>
      <c r="C15" s="17"/>
      <c r="D15" s="10"/>
      <c r="G15" s="13"/>
      <c r="H15" s="13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1012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22638440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24</v>
      </c>
      <c r="B18" s="23">
        <f>B17*0.98</f>
        <v>22185671.199999999</v>
      </c>
      <c r="C18" s="23"/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25</v>
      </c>
      <c r="B19" s="23">
        <f>B17*0.8</f>
        <v>18110752</v>
      </c>
      <c r="C19" s="23"/>
      <c r="D19" s="10"/>
      <c r="E19" s="5"/>
      <c r="F19" s="36"/>
      <c r="G19" s="5"/>
      <c r="H19" s="6"/>
      <c r="M19" s="5"/>
      <c r="N19" s="6"/>
    </row>
    <row r="20" spans="1:14" ht="16.5" x14ac:dyDescent="0.3">
      <c r="A20" s="16" t="s">
        <v>12</v>
      </c>
      <c r="B20" s="24">
        <f>388*B4</f>
        <v>1164000</v>
      </c>
      <c r="C20" s="17"/>
      <c r="D20" s="10"/>
      <c r="E20" s="6"/>
      <c r="F20" s="5"/>
    </row>
    <row r="21" spans="1:14" ht="16.5" x14ac:dyDescent="0.3">
      <c r="A21" s="19" t="s">
        <v>16</v>
      </c>
      <c r="B21" s="24">
        <f>B17*0.03/12</f>
        <v>56596.1</v>
      </c>
      <c r="C21" s="39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27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445</v>
      </c>
      <c r="C27" s="8">
        <v>525</v>
      </c>
      <c r="D27" s="8"/>
      <c r="E27" s="8">
        <v>10500000</v>
      </c>
      <c r="F27" s="10">
        <f t="shared" ref="F27:F33" si="0">E27/B27</f>
        <v>23595.505617977527</v>
      </c>
      <c r="G27" s="10">
        <f>E27/C27</f>
        <v>20000</v>
      </c>
      <c r="H27" s="10" t="e">
        <f>E27/D27</f>
        <v>#DIV/0!</v>
      </c>
      <c r="I27" s="8">
        <f>C27/B27</f>
        <v>1.1797752808988764</v>
      </c>
      <c r="J27" s="15"/>
    </row>
    <row r="28" spans="1:14" ht="17.25" x14ac:dyDescent="0.3">
      <c r="B28" s="9">
        <v>1035</v>
      </c>
      <c r="C28" s="8">
        <v>1293</v>
      </c>
      <c r="D28" s="8"/>
      <c r="E28" s="8">
        <v>22000000</v>
      </c>
      <c r="F28" s="10">
        <f t="shared" si="0"/>
        <v>21256.038647342993</v>
      </c>
      <c r="G28" s="10">
        <f>E28/C28</f>
        <v>17014.694508894045</v>
      </c>
      <c r="H28" s="10" t="e">
        <f>E28/D28</f>
        <v>#DIV/0!</v>
      </c>
      <c r="I28" s="8">
        <f>C28/B28</f>
        <v>1.2492753623188406</v>
      </c>
      <c r="J28" s="15"/>
    </row>
    <row r="29" spans="1:14" x14ac:dyDescent="0.25">
      <c r="B29" s="9"/>
      <c r="C29" s="8"/>
      <c r="D29" s="8"/>
      <c r="E29" s="10"/>
      <c r="F29" s="10" t="e">
        <f t="shared" si="0"/>
        <v>#DIV/0!</v>
      </c>
      <c r="G29" s="10" t="e">
        <f t="shared" ref="G29:G33" si="1">E29/C29</f>
        <v>#DIV/0!</v>
      </c>
      <c r="H29" s="10" t="e">
        <f>E29/#REF!</f>
        <v>#REF!</v>
      </c>
      <c r="I29" s="8"/>
    </row>
    <row r="30" spans="1:14" x14ac:dyDescent="0.25">
      <c r="B30" s="9"/>
      <c r="C30" s="8"/>
      <c r="D30" s="8"/>
      <c r="E30" s="10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 t="e">
        <f>D30/B30</f>
        <v>#DIV/0!</v>
      </c>
    </row>
    <row r="31" spans="1:14" x14ac:dyDescent="0.25">
      <c r="B31" s="9"/>
      <c r="C31" s="25"/>
      <c r="E31" s="26"/>
      <c r="F31" s="26" t="e">
        <f t="shared" si="0"/>
        <v>#DIV/0!</v>
      </c>
      <c r="G31" s="10" t="e">
        <f t="shared" si="1"/>
        <v>#DIV/0!</v>
      </c>
      <c r="H31" s="26" t="e">
        <f>E31/#REF!</f>
        <v>#REF!</v>
      </c>
      <c r="I31" s="8" t="e">
        <f>C31/B31</f>
        <v>#DIV/0!</v>
      </c>
    </row>
    <row r="32" spans="1:14" x14ac:dyDescent="0.25">
      <c r="E32" s="26"/>
      <c r="F32" s="26" t="e">
        <f t="shared" si="0"/>
        <v>#DIV/0!</v>
      </c>
      <c r="G32" s="26" t="e">
        <f t="shared" si="1"/>
        <v>#DIV/0!</v>
      </c>
      <c r="H32" s="26" t="e">
        <f>E32/#REF!</f>
        <v>#REF!</v>
      </c>
      <c r="I32" t="e">
        <f>#REF!/B32</f>
        <v>#REF!</v>
      </c>
    </row>
    <row r="33" spans="1:11" x14ac:dyDescent="0.25">
      <c r="E33" s="25"/>
      <c r="F33" s="26" t="e">
        <f t="shared" si="0"/>
        <v>#DIV/0!</v>
      </c>
      <c r="G33" s="26" t="e">
        <f t="shared" si="1"/>
        <v>#DIV/0!</v>
      </c>
      <c r="H33" s="26" t="e">
        <f>E33/#REF!</f>
        <v>#REF!</v>
      </c>
    </row>
    <row r="35" spans="1:11" x14ac:dyDescent="0.25">
      <c r="A35">
        <f>72*10.764</f>
        <v>775.00799999999992</v>
      </c>
      <c r="B35" s="7">
        <v>16300000</v>
      </c>
      <c r="C35">
        <f t="shared" ref="C35:C41" si="2">B35/A35</f>
        <v>21032.040959577193</v>
      </c>
      <c r="D35">
        <v>875000</v>
      </c>
      <c r="E35">
        <v>30000</v>
      </c>
      <c r="F35">
        <f>E35+D35+B35</f>
        <v>17205000</v>
      </c>
      <c r="G35">
        <f>F35/A35</f>
        <v>22199.770841075191</v>
      </c>
      <c r="H35" s="6"/>
      <c r="I35" s="6">
        <f>A35/1.2</f>
        <v>645.83999999999992</v>
      </c>
      <c r="J35" s="6">
        <f>B35/I35</f>
        <v>25238.449151492634</v>
      </c>
    </row>
    <row r="36" spans="1:11" x14ac:dyDescent="0.25">
      <c r="A36">
        <f>48.96*10.764</f>
        <v>527.00544000000002</v>
      </c>
      <c r="B36" s="7">
        <v>9150000</v>
      </c>
      <c r="C36">
        <f t="shared" si="2"/>
        <v>17362.249619282866</v>
      </c>
      <c r="D36">
        <v>882000</v>
      </c>
      <c r="E36">
        <v>30000</v>
      </c>
      <c r="F36">
        <f>E36+D36+B36</f>
        <v>10062000</v>
      </c>
      <c r="G36">
        <f>F36/A36</f>
        <v>19092.782040352373</v>
      </c>
      <c r="H36" s="6"/>
      <c r="I36" s="6">
        <f>A36/1.2</f>
        <v>439.17120000000006</v>
      </c>
      <c r="J36" s="6">
        <f>B36/I36</f>
        <v>20834.699543139439</v>
      </c>
      <c r="K36">
        <f>B15/J36</f>
        <v>1.0736895895081968</v>
      </c>
    </row>
    <row r="37" spans="1:11" x14ac:dyDescent="0.25">
      <c r="C37" t="e">
        <f t="shared" si="2"/>
        <v>#DIV/0!</v>
      </c>
      <c r="G37" t="e">
        <f>F37/#REF!</f>
        <v>#REF!</v>
      </c>
    </row>
    <row r="38" spans="1:11" ht="15.75" x14ac:dyDescent="0.25">
      <c r="A38" s="48"/>
      <c r="B38" s="49"/>
      <c r="C38" s="50" t="e">
        <f t="shared" si="2"/>
        <v>#DIV/0!</v>
      </c>
      <c r="D38" s="50">
        <v>899500</v>
      </c>
      <c r="E38" s="50">
        <v>30000</v>
      </c>
      <c r="F38" s="50">
        <f>E38+D38+B38</f>
        <v>929500</v>
      </c>
      <c r="G38" s="50" t="e">
        <f>F38/A38</f>
        <v>#DIV/0!</v>
      </c>
    </row>
    <row r="39" spans="1:11" ht="15.75" x14ac:dyDescent="0.25">
      <c r="A39" s="30"/>
      <c r="C39" t="e">
        <f t="shared" si="2"/>
        <v>#DIV/0!</v>
      </c>
    </row>
    <row r="40" spans="1:11" ht="15.75" x14ac:dyDescent="0.25">
      <c r="A40" s="48"/>
      <c r="B40" s="49"/>
      <c r="C40" s="50" t="e">
        <f t="shared" si="2"/>
        <v>#DIV/0!</v>
      </c>
      <c r="D40" s="50">
        <v>1194000</v>
      </c>
      <c r="E40" s="50">
        <v>30000</v>
      </c>
      <c r="F40" s="50">
        <f>E40+D40+B40</f>
        <v>1224000</v>
      </c>
      <c r="G40" s="50" t="e">
        <f>F40/A40</f>
        <v>#DIV/0!</v>
      </c>
    </row>
    <row r="41" spans="1:11" ht="15.75" x14ac:dyDescent="0.25">
      <c r="A41" s="48"/>
      <c r="B41" s="49"/>
      <c r="C41" s="50" t="e">
        <f t="shared" si="2"/>
        <v>#DIV/0!</v>
      </c>
      <c r="D41" s="50">
        <v>1220500</v>
      </c>
      <c r="E41" s="50">
        <v>30000</v>
      </c>
      <c r="F41" s="50">
        <f>E41+D41+B41</f>
        <v>1250500</v>
      </c>
      <c r="G41" s="50" t="e">
        <f>F41/A41</f>
        <v>#DIV/0!</v>
      </c>
    </row>
    <row r="42" spans="1:11" ht="15.75" x14ac:dyDescent="0.25">
      <c r="A42" s="30"/>
    </row>
    <row r="43" spans="1:11" ht="15.75" x14ac:dyDescent="0.25">
      <c r="A43" s="30"/>
    </row>
    <row r="44" spans="1:11" ht="15.75" x14ac:dyDescent="0.25">
      <c r="A44" s="30"/>
    </row>
    <row r="64" spans="3:5" x14ac:dyDescent="0.25">
      <c r="C64" s="6"/>
      <c r="D64" s="6"/>
      <c r="E6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tabSelected="1"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I29" sqref="I29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7" workbookViewId="0">
      <selection activeCell="Z46" sqref="Z4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2024-07-25T12:50:41Z</dcterms:modified>
</cp:coreProperties>
</file>