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MITA VIPIN GOGRI - CBI\"/>
    </mc:Choice>
  </mc:AlternateContent>
  <xr:revisionPtr revIDLastSave="0" documentId="13_ncr:1_{7B63E142-F34E-4A00-B458-524B76D738D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4" i="13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<sst xmlns="http://schemas.openxmlformats.org/spreadsheetml/2006/main" count="49" uniqueCount="41">
  <si>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</si>
  <si>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</si>
  <si>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</si>
  <si>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</si>
  <si>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</si>
  <si>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</si>
  <si>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</si>
  <si>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</si>
  <si>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</si>
  <si>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</si>
  <si>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</si>
  <si>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</si>
  <si>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</si>
  <si>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</si>
  <si>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</si>
  <si>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</si>
  <si>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</si>
  <si>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</si>
  <si>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</si>
  <si>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</si>
  <si>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</si>
  <si>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</si>
  <si>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</si>
  <si>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</si>
  <si>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</si>
  <si>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</si>
  <si>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</si>
  <si>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</si>
  <si>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</si>
  <si>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</si>
  <si>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</si>
  <si>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</si>
  <si>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</si>
  <si>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</si>
  <si>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</si>
  <si>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</si>
  <si>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</si>
  <si>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Central Bank Of India ( Mira Road Branch )  - MRS SMITA VIPIN GOGRI/ MR VIPIN D GOGRI PROPOSED PURCHASER RIDDHI RAKESH MEHTA / RAKESH P MEHTA</t>
  </si>
  <si>
    <t>Agree BUA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</si>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</sst>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35</xdr:row>
      <xdr:rowOff>38972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88329-11CC-4894-8709-8BDFE347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6249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44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E942A1-C1C8-4CA0-A044-E5E7F614B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36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74E5C-B7AC-4EB1-927D-DAA75AEB9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773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48622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7C1AB-DCBD-4629-A412-5FF4A40C6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1447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45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1ED8C-D0E1-4A5E-B353-8F0B09DC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727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277455</xdr:colOff>
      <xdr:row>38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867F3-4506-490F-B9C6-9A564ED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11855" cy="7354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X29" sqref="X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422.5</v>
      </c>
      <c r="C3" s="4">
        <f>B3*1.2</f>
        <v>507</v>
      </c>
      <c r="D3" s="4">
        <f t="shared" ref="D3:D14" si="2">C3*1.2</f>
        <v>608.4</v>
      </c>
      <c r="E3" s="5">
        <f t="shared" ref="E3:E14" si="3">R3</f>
        <v>7300000</v>
      </c>
      <c r="F3" s="9">
        <f t="shared" ref="F3:F14" si="4">ROUND((E3/B3),0)</f>
        <v>17278</v>
      </c>
      <c r="G3" s="9">
        <f t="shared" ref="G3:G14" si="5">ROUND((E3/C3),0)</f>
        <v>14398</v>
      </c>
      <c r="H3" s="9">
        <f t="shared" ref="H3:H14" si="6">ROUND((E3/D3),0)</f>
        <v>11999</v>
      </c>
      <c r="I3" s="4" t="e">
        <f>#REF!</f>
        <v>#REF!</v>
      </c>
      <c r="J3" s="4">
        <f t="shared" ref="J3:J14" si="7">S3</f>
        <v>0</v>
      </c>
      <c r="O3">
        <v>0</v>
      </c>
      <c r="P3">
        <v>507</v>
      </c>
      <c r="Q3">
        <f t="shared" ref="P3:Q14" si="8">P3/1.2</f>
        <v>422.5</v>
      </c>
      <c r="R3" s="2">
        <v>7300000</v>
      </c>
    </row>
    <row r="4" spans="1:20" x14ac:dyDescent="0.25">
      <c r="A4" s="4">
        <f t="shared" ref="A4:A9" si="9">N4</f>
        <v>0</v>
      </c>
      <c r="B4" s="4">
        <f t="shared" ref="B4:B9" si="10">Q4</f>
        <v>446.66666666666669</v>
      </c>
      <c r="C4" s="4">
        <f t="shared" ref="C4:C9" si="11">B4*1.2</f>
        <v>536</v>
      </c>
      <c r="D4" s="4">
        <f t="shared" ref="D4:D9" si="12">C4*1.2</f>
        <v>643.19999999999993</v>
      </c>
      <c r="E4" s="5">
        <f t="shared" ref="E4:E9" si="13">R4</f>
        <v>8000000</v>
      </c>
      <c r="F4" s="9">
        <f t="shared" ref="F4:F9" si="14">ROUND((E4/B4),0)</f>
        <v>17910</v>
      </c>
      <c r="G4" s="9">
        <f t="shared" ref="G4:G9" si="15">ROUND((E4/C4),0)</f>
        <v>14925</v>
      </c>
      <c r="H4" s="9">
        <f t="shared" ref="H4:H9" si="16">ROUND((E4/D4),0)</f>
        <v>12438</v>
      </c>
      <c r="I4" s="4" t="e">
        <f>#REF!</f>
        <v>#REF!</v>
      </c>
      <c r="J4" s="4">
        <f t="shared" ref="J4:J9" si="17">S4</f>
        <v>0</v>
      </c>
      <c r="O4">
        <v>0</v>
      </c>
      <c r="P4">
        <v>536</v>
      </c>
      <c r="Q4">
        <f t="shared" ref="Q4:Q9" si="18">P4/1.2</f>
        <v>446.66666666666669</v>
      </c>
      <c r="R4" s="2">
        <v>8000000</v>
      </c>
    </row>
    <row r="5" spans="1:20" s="46" customFormat="1" x14ac:dyDescent="0.25">
      <c r="A5" s="44">
        <f t="shared" si="9"/>
        <v>0</v>
      </c>
      <c r="B5" s="44">
        <f t="shared" si="10"/>
        <v>445.83333333333337</v>
      </c>
      <c r="C5" s="44">
        <f t="shared" si="11"/>
        <v>535</v>
      </c>
      <c r="D5" s="44">
        <f t="shared" si="12"/>
        <v>642</v>
      </c>
      <c r="E5" s="45">
        <f t="shared" si="13"/>
        <v>10411000</v>
      </c>
      <c r="F5" s="44">
        <f t="shared" si="14"/>
        <v>23352</v>
      </c>
      <c r="G5" s="44">
        <f t="shared" si="15"/>
        <v>19460</v>
      </c>
      <c r="H5" s="44">
        <f t="shared" si="16"/>
        <v>16217</v>
      </c>
      <c r="I5" s="44" t="e">
        <f>#REF!</f>
        <v>#REF!</v>
      </c>
      <c r="J5" s="44">
        <f t="shared" si="17"/>
        <v>0</v>
      </c>
      <c r="O5" s="46">
        <v>0</v>
      </c>
      <c r="P5" s="46">
        <v>535</v>
      </c>
      <c r="Q5" s="46">
        <f t="shared" si="18"/>
        <v>445.83333333333337</v>
      </c>
      <c r="R5" s="47">
        <v>10411000</v>
      </c>
    </row>
    <row r="6" spans="1:20" x14ac:dyDescent="0.25">
      <c r="A6" s="4">
        <f t="shared" si="9"/>
        <v>0</v>
      </c>
      <c r="B6" s="4">
        <f t="shared" si="10"/>
        <v>445.83333333333337</v>
      </c>
      <c r="C6" s="4">
        <f t="shared" si="11"/>
        <v>535</v>
      </c>
      <c r="D6" s="4">
        <f t="shared" si="12"/>
        <v>642</v>
      </c>
      <c r="E6" s="5">
        <f t="shared" si="13"/>
        <v>9500000</v>
      </c>
      <c r="F6" s="9">
        <f t="shared" si="14"/>
        <v>21308</v>
      </c>
      <c r="G6" s="9">
        <f t="shared" si="15"/>
        <v>17757</v>
      </c>
      <c r="H6" s="9">
        <f t="shared" si="16"/>
        <v>14798</v>
      </c>
      <c r="I6" s="4" t="e">
        <f>#REF!</f>
        <v>#REF!</v>
      </c>
      <c r="J6" s="4">
        <f t="shared" si="17"/>
        <v>0</v>
      </c>
      <c r="O6">
        <v>0</v>
      </c>
      <c r="P6">
        <v>535</v>
      </c>
      <c r="Q6">
        <f t="shared" si="18"/>
        <v>445.83333333333337</v>
      </c>
      <c r="R6" s="2">
        <v>9500000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4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422.5</v>
      </c>
      <c r="C16" s="4">
        <f>B16*1.2</f>
        <v>507</v>
      </c>
      <c r="D16" s="4">
        <f t="shared" ref="D16:D28" si="34">C16*1.2</f>
        <v>608.4</v>
      </c>
      <c r="E16" s="5">
        <f t="shared" ref="E16:E28" si="35">R16</f>
        <v>0</v>
      </c>
      <c r="F16" s="9">
        <f t="shared" ref="F16:F28" si="36">ROUND((E16/B16),0)</f>
        <v>0</v>
      </c>
      <c r="G16" s="9">
        <f t="shared" ref="G16:G28" si="37">ROUND((E16/C16),0)</f>
        <v>0</v>
      </c>
      <c r="H16" s="9">
        <f t="shared" ref="H16:H28" si="38">ROUND((E16/D16),0)</f>
        <v>0</v>
      </c>
      <c r="I16" s="4" t="e">
        <f>#REF!</f>
        <v>#REF!</v>
      </c>
      <c r="J16" s="4">
        <f t="shared" ref="J16:J28" si="39">S16</f>
        <v>0</v>
      </c>
      <c r="O16">
        <v>0</v>
      </c>
      <c r="P16">
        <v>507</v>
      </c>
      <c r="Q16">
        <f t="shared" ref="P16:Q28" si="40">P16/1.2</f>
        <v>422.5</v>
      </c>
      <c r="R16" s="2">
        <v>0</v>
      </c>
    </row>
    <row r="17" spans="1:24" x14ac:dyDescent="0.25">
      <c r="A17" s="4">
        <f t="shared" si="32"/>
        <v>0</v>
      </c>
      <c r="B17" s="4">
        <f t="shared" si="33"/>
        <v>600</v>
      </c>
      <c r="C17" s="4">
        <f t="shared" ref="C17:C28" si="41">B17*1.2</f>
        <v>720</v>
      </c>
      <c r="D17" s="4">
        <f t="shared" si="34"/>
        <v>864</v>
      </c>
      <c r="E17" s="5">
        <f t="shared" si="35"/>
        <v>13500000</v>
      </c>
      <c r="F17" s="9">
        <f t="shared" si="36"/>
        <v>22500</v>
      </c>
      <c r="G17" s="9">
        <f t="shared" si="37"/>
        <v>18750</v>
      </c>
      <c r="H17" s="9">
        <f t="shared" si="38"/>
        <v>15625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600</v>
      </c>
      <c r="R17" s="2">
        <v>13500000</v>
      </c>
    </row>
    <row r="18" spans="1:24" s="46" customFormat="1" x14ac:dyDescent="0.25">
      <c r="A18" s="44">
        <f t="shared" si="32"/>
        <v>0</v>
      </c>
      <c r="B18" s="44">
        <f t="shared" si="33"/>
        <v>650.83333333333337</v>
      </c>
      <c r="C18" s="44">
        <f t="shared" si="41"/>
        <v>781</v>
      </c>
      <c r="D18" s="44">
        <f t="shared" si="34"/>
        <v>937.19999999999993</v>
      </c>
      <c r="E18" s="45">
        <f t="shared" si="35"/>
        <v>17500000</v>
      </c>
      <c r="F18" s="44">
        <f t="shared" si="36"/>
        <v>26889</v>
      </c>
      <c r="G18" s="44">
        <f t="shared" si="37"/>
        <v>22407</v>
      </c>
      <c r="H18" s="44">
        <f t="shared" si="38"/>
        <v>18673</v>
      </c>
      <c r="I18" s="44" t="e">
        <f>#REF!</f>
        <v>#REF!</v>
      </c>
      <c r="J18" s="44">
        <f t="shared" si="39"/>
        <v>0</v>
      </c>
      <c r="O18" s="46">
        <v>0</v>
      </c>
      <c r="P18" s="46">
        <v>781</v>
      </c>
      <c r="Q18" s="46">
        <f t="shared" si="40"/>
        <v>650.83333333333337</v>
      </c>
      <c r="R18" s="47">
        <v>17500000</v>
      </c>
    </row>
    <row r="19" spans="1:24" s="46" customFormat="1" x14ac:dyDescent="0.25">
      <c r="A19" s="44">
        <f t="shared" si="32"/>
        <v>0</v>
      </c>
      <c r="B19" s="44">
        <f t="shared" si="33"/>
        <v>320.83333333333337</v>
      </c>
      <c r="C19" s="44">
        <f t="shared" si="41"/>
        <v>385.00000000000006</v>
      </c>
      <c r="D19" s="44">
        <f t="shared" si="34"/>
        <v>462.00000000000006</v>
      </c>
      <c r="E19" s="45">
        <f t="shared" si="35"/>
        <v>9000000</v>
      </c>
      <c r="F19" s="44">
        <f t="shared" si="36"/>
        <v>28052</v>
      </c>
      <c r="G19" s="44">
        <f t="shared" si="37"/>
        <v>23377</v>
      </c>
      <c r="H19" s="44">
        <f t="shared" si="38"/>
        <v>19481</v>
      </c>
      <c r="I19" s="44" t="e">
        <f>#REF!</f>
        <v>#REF!</v>
      </c>
      <c r="J19" s="44">
        <f t="shared" si="39"/>
        <v>0</v>
      </c>
      <c r="O19" s="46">
        <v>0</v>
      </c>
      <c r="P19" s="46">
        <v>385</v>
      </c>
      <c r="Q19" s="46">
        <f t="shared" si="40"/>
        <v>320.83333333333337</v>
      </c>
      <c r="R19" s="47">
        <v>9000000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38</v>
      </c>
      <c r="F33" s="7">
        <v>505</v>
      </c>
      <c r="S33" s="10"/>
      <c r="T33" s="10"/>
      <c r="U33" s="17" t="s">
        <v>17</v>
      </c>
      <c r="V33" s="23"/>
      <c r="W33" s="24">
        <f>X33-X34</f>
        <v>36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24</v>
      </c>
      <c r="X34" s="24">
        <v>1988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49.5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54</v>
      </c>
      <c r="X36" s="24"/>
    </row>
    <row r="37" spans="5:25" ht="15.75" x14ac:dyDescent="0.25">
      <c r="U37" s="17"/>
      <c r="V37" s="26"/>
      <c r="W37" s="27">
        <f>W36%</f>
        <v>0.54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1350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1150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18500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19650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31</v>
      </c>
      <c r="V44" s="30"/>
      <c r="W44" s="25">
        <v>505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9923250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8930925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7938600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1262500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20673.4375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4:W44"/>
  <sheetViews>
    <sheetView zoomScaleNormal="100" workbookViewId="0">
      <selection activeCell="W15" sqref="W15"/>
    </sheetView>
  </sheetViews>
  <sheetFormatPr defaultRowHeight="15" x14ac:dyDescent="0.25"/>
  <sheetData>
    <row r="14" spans="22:23" x14ac:dyDescent="0.25">
      <c r="V14">
        <v>47.09</v>
      </c>
      <c r="W14">
        <f>V14*10.764</f>
        <v>506.87675999999999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7" sqref="T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23" sqref="U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U20" sqref="U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Y11" sqref="Y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2024-07-26T11:35:07Z</dcterms:modified>
</cp:coreProperties>
</file>