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928"/>
  <workbookPr filterPrivacy="1" defaultThemeVersion="124226"/>
  <xr:revisionPtr revIDLastSave="0" documentId="13_ncr:1_{E1D7B74A-12EE-4218-96E0-2B13AFDBF33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al" sheetId="1" r:id="rId1"/>
    <sheet name="RERA" sheetId="11" r:id="rId2"/>
  </sheets>
  <calcPr calcId="191029"/>
</workbook>
</file>

<file path=xl/calcChain.xml><?xml version="1.0" encoding="utf-8"?>
<calcChain xmlns="http://schemas.openxmlformats.org/spreadsheetml/2006/main">
  <c r="K34" i="11" l="1"/>
  <c r="H4" i="1" l="1"/>
  <c r="E18" i="1"/>
  <c r="C24" i="1" s="1"/>
  <c r="C3" i="1"/>
  <c r="C7" i="1" l="1"/>
  <c r="C85" i="1" l="1"/>
  <c r="C6" i="1" l="1"/>
  <c r="C14" i="1"/>
  <c r="C8" i="1" l="1"/>
  <c r="C10" i="1"/>
  <c r="C11" i="1" s="1"/>
  <c r="C12" i="1" s="1"/>
  <c r="C13" i="1" s="1"/>
  <c r="C16" i="1" s="1"/>
  <c r="C19" i="1" s="1"/>
  <c r="C22" i="1" l="1"/>
  <c r="C26" i="1" l="1"/>
  <c r="C21" i="1"/>
  <c r="C20" i="1"/>
</calcChain>
</file>

<file path=xl/sharedStrings.xml><?xml version="1.0" encoding="utf-8"?>
<sst xmlns="http://schemas.openxmlformats.org/spreadsheetml/2006/main" count="31" uniqueCount="28">
  <si>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</si>
  <si>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</si>
  <si>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</si>
  <si>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</si>
  <si>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</si>
  <si>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</si>
  <si>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</si>
  <si>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</si>
  <si>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</si>
  <si>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</si>
  <si>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</si>
  <si>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</si>
  <si>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</si>
  <si>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</si>
  <si>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</si>
  <si>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</si>
  <si>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</si>
  <si>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ca</t>
  </si>
  <si>
    <t>CA Sq.Ft.</t>
  </si>
  <si>
    <t>Bal Sq. Ft.</t>
  </si>
  <si>
    <t>Tot</t>
  </si>
  <si>
    <t>Flat - 1607</t>
  </si>
  <si>
    <t xml:space="preserve">Agreement </t>
  </si>
  <si>
    <t>BUA</t>
  </si>
  <si>
    <t>U/C Building</t>
  </si>
  <si>
    <t>RERA Area -97.69</t>
  </si>
  <si>
    <t xml:space="preserve">BOM (TMC Thane - Meghana Mahadkar </t>
  </si>
  <si>
    <t xml:space="preserve">3 BHK Flat as per RERA / Plan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</si>
</sst>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/>
    <xf numFmtId="9" fontId="2" fillId="0" borderId="0" xfId="0" applyNumberFormat="1" applyFont="1"/>
    <xf numFmtId="43" fontId="0" fillId="0" borderId="5" xfId="0" applyNumberFormat="1" applyBorder="1"/>
    <xf numFmtId="43" fontId="0" fillId="0" borderId="0" xfId="0" applyNumberFormat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/>
    <xf numFmtId="0" fontId="4" fillId="0" borderId="0" xfId="0" applyFont="1"/>
    <xf numFmtId="43" fontId="4" fillId="0" borderId="0" xfId="0" applyNumberFormat="1" applyFont="1"/>
    <xf numFmtId="9" fontId="0" fillId="0" borderId="0" xfId="0" applyNumberFormat="1"/>
    <xf numFmtId="0" fontId="4" fillId="0" borderId="4" xfId="0" applyFont="1" applyBorder="1"/>
    <xf numFmtId="0" fontId="4" fillId="0" borderId="3" xfId="0" applyFont="1" applyBorder="1"/>
    <xf numFmtId="0" fontId="4" fillId="0" borderId="5" xfId="0" applyFont="1" applyBorder="1"/>
    <xf numFmtId="43" fontId="5" fillId="0" borderId="0" xfId="1" applyFont="1" applyFill="1" applyBorder="1"/>
    <xf numFmtId="0" fontId="5" fillId="0" borderId="0" xfId="0" applyFont="1"/>
    <xf numFmtId="10" fontId="5" fillId="0" borderId="0" xfId="0" applyNumberFormat="1" applyFont="1"/>
    <xf numFmtId="43" fontId="4" fillId="0" borderId="7" xfId="0" applyNumberFormat="1" applyFont="1" applyBorder="1"/>
    <xf numFmtId="43" fontId="5" fillId="0" borderId="0" xfId="1" applyFont="1" applyBorder="1"/>
    <xf numFmtId="43" fontId="5" fillId="0" borderId="0" xfId="0" applyNumberFormat="1" applyFont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/>
    <xf numFmtId="0" fontId="5" fillId="2" borderId="0" xfId="0" applyFont="1" applyFill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/>
    <xf numFmtId="43" fontId="5" fillId="2" borderId="0" xfId="0" applyNumberFormat="1" applyFont="1" applyFill="1"/>
    <xf numFmtId="9" fontId="0" fillId="2" borderId="0" xfId="0" applyNumberFormat="1" applyFill="1"/>
    <xf numFmtId="9" fontId="6" fillId="0" borderId="0" xfId="0" applyNumberFormat="1" applyFont="1"/>
    <xf numFmtId="0" fontId="5" fillId="2" borderId="2" xfId="0" applyFont="1" applyFill="1" applyBorder="1"/>
    <xf numFmtId="0" fontId="7" fillId="0" borderId="0" xfId="0" applyFont="1" applyAlignment="1">
      <alignment horizontal="center"/>
    </xf>
    <xf numFmtId="0" fontId="8" fillId="0" borderId="0" xfId="0" applyFont="1"/>
    <xf numFmtId="0" fontId="7" fillId="2" borderId="0" xfId="0" applyFont="1" applyFill="1" applyAlignment="1">
      <alignment horizontal="center"/>
    </xf>
    <xf numFmtId="1" fontId="0" fillId="0" borderId="0" xfId="0" applyNumberFormat="1"/>
    <xf numFmtId="2" fontId="0" fillId="0" borderId="0" xfId="0" applyNumberFormat="1"/>
    <xf numFmtId="0" fontId="7" fillId="2" borderId="0" xfId="0" applyFont="1" applyFill="1" applyAlignment="1">
      <alignment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25</xdr:col>
      <xdr:colOff>240285</xdr:colOff>
      <xdr:row>28</xdr:row>
      <xdr:rowOff>105508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9121ABA-DE38-21EC-7A6B-1D8909F73A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90500"/>
          <a:ext cx="15480285" cy="5249008"/>
        </a:xfrm>
        <a:prstGeom prst="rect">
          <a:avLst/>
        </a:prstGeom>
      </xdr:spPr>
    </xdr:pic>
    <xdr:clientData/>
  </xdr:twoCellAnchor>
  <xdr:twoCellAnchor>
    <xdr:from>
      <xdr:col>2</xdr:col>
      <xdr:colOff>561975</xdr:colOff>
      <xdr:row>22</xdr:row>
      <xdr:rowOff>47625</xdr:rowOff>
    </xdr:from>
    <xdr:to>
      <xdr:col>11</xdr:col>
      <xdr:colOff>552450</xdr:colOff>
      <xdr:row>24</xdr:row>
      <xdr:rowOff>66675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CE8212AA-9BC0-84ED-2E01-C440874C297A}"/>
            </a:ext>
          </a:extLst>
        </xdr:cNvPr>
        <xdr:cNvSpPr/>
      </xdr:nvSpPr>
      <xdr:spPr>
        <a:xfrm>
          <a:off x="1781175" y="4238625"/>
          <a:ext cx="5476875" cy="4000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IN" sz="1100"/>
        </a:p>
      </xdr:txBody>
    </xdr:sp>
    <xdr:clientData/>
  </xdr:twoCellAnchor>
  <xdr:twoCellAnchor>
    <xdr:from>
      <xdr:col>2</xdr:col>
      <xdr:colOff>514350</xdr:colOff>
      <xdr:row>22</xdr:row>
      <xdr:rowOff>114300</xdr:rowOff>
    </xdr:from>
    <xdr:to>
      <xdr:col>14</xdr:col>
      <xdr:colOff>152400</xdr:colOff>
      <xdr:row>24</xdr:row>
      <xdr:rowOff>47625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82454E34-0F17-997E-CA2D-94152B096560}"/>
            </a:ext>
          </a:extLst>
        </xdr:cNvPr>
        <xdr:cNvSpPr/>
      </xdr:nvSpPr>
      <xdr:spPr>
        <a:xfrm>
          <a:off x="1733550" y="4305300"/>
          <a:ext cx="6953250" cy="3143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IN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5"/>
  <sheetViews>
    <sheetView tabSelected="1" zoomScale="130" zoomScaleNormal="130" workbookViewId="0">
      <selection activeCell="G8" sqref="G8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16" customWidth="1"/>
    <col min="4" max="4" width="15.5703125" style="16" bestFit="1" customWidth="1"/>
    <col min="5" max="5" width="12.140625" customWidth="1"/>
    <col min="6" max="6" width="18.140625" customWidth="1"/>
    <col min="7" max="7" width="13.7109375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38" t="s">
        <v>21</v>
      </c>
      <c r="D1" s="20"/>
      <c r="L1" s="3"/>
    </row>
    <row r="2" spans="1:12" x14ac:dyDescent="0.25">
      <c r="A2" s="4"/>
      <c r="D2" s="21"/>
      <c r="G2" s="39"/>
      <c r="L2" s="5"/>
    </row>
    <row r="3" spans="1:12" x14ac:dyDescent="0.25">
      <c r="A3" s="4" t="s">
        <v>0</v>
      </c>
      <c r="B3" s="6"/>
      <c r="C3" s="26">
        <f>C4+C5</f>
        <v>20000</v>
      </c>
      <c r="D3" s="28"/>
      <c r="F3" s="34" t="s">
        <v>22</v>
      </c>
      <c r="G3" s="34" t="s">
        <v>18</v>
      </c>
      <c r="H3" t="s">
        <v>23</v>
      </c>
      <c r="L3" s="5"/>
    </row>
    <row r="4" spans="1:12" ht="30" x14ac:dyDescent="0.25">
      <c r="A4" s="7" t="s">
        <v>1</v>
      </c>
      <c r="B4" s="6"/>
      <c r="C4" s="26">
        <v>2600</v>
      </c>
      <c r="D4" s="22"/>
      <c r="F4" s="30" t="s">
        <v>25</v>
      </c>
      <c r="G4" s="41">
        <v>1051.53</v>
      </c>
      <c r="H4" s="42">
        <f>G4*1.1</f>
        <v>1156.683</v>
      </c>
      <c r="L4" s="5"/>
    </row>
    <row r="5" spans="1:12" ht="45" x14ac:dyDescent="0.25">
      <c r="A5" s="4" t="s">
        <v>2</v>
      </c>
      <c r="B5" s="6"/>
      <c r="C5" s="26">
        <v>17400</v>
      </c>
      <c r="D5" s="22"/>
      <c r="E5" s="44" t="s">
        <v>27</v>
      </c>
      <c r="F5" t="s">
        <v>24</v>
      </c>
      <c r="G5" s="40" t="s">
        <v>18</v>
      </c>
      <c r="L5" s="5"/>
    </row>
    <row r="6" spans="1:12" x14ac:dyDescent="0.25">
      <c r="A6" s="4" t="s">
        <v>3</v>
      </c>
      <c r="B6" s="6"/>
      <c r="C6" s="26">
        <f>C4</f>
        <v>2600</v>
      </c>
      <c r="D6" s="22"/>
      <c r="G6" t="s">
        <v>19</v>
      </c>
      <c r="L6" s="5"/>
    </row>
    <row r="7" spans="1:12" x14ac:dyDescent="0.25">
      <c r="A7" s="4" t="s">
        <v>4</v>
      </c>
      <c r="B7" s="8"/>
      <c r="C7" s="23">
        <f>D7-D8</f>
        <v>0</v>
      </c>
      <c r="D7" s="31">
        <v>2024</v>
      </c>
      <c r="G7" t="s">
        <v>20</v>
      </c>
      <c r="I7" s="43"/>
      <c r="L7" s="5"/>
    </row>
    <row r="8" spans="1:12" x14ac:dyDescent="0.25">
      <c r="A8" s="4" t="s">
        <v>5</v>
      </c>
      <c r="B8" s="8"/>
      <c r="C8" s="23">
        <f>C9-C7</f>
        <v>60</v>
      </c>
      <c r="D8" s="23">
        <v>2024</v>
      </c>
      <c r="E8" s="34"/>
      <c r="L8" s="5"/>
    </row>
    <row r="9" spans="1:12" x14ac:dyDescent="0.25">
      <c r="A9" s="4" t="s">
        <v>6</v>
      </c>
      <c r="B9" s="8"/>
      <c r="C9" s="23">
        <v>60</v>
      </c>
      <c r="D9" s="23"/>
      <c r="L9" s="5"/>
    </row>
    <row r="10" spans="1:12" ht="30" x14ac:dyDescent="0.25">
      <c r="A10" s="7" t="s">
        <v>12</v>
      </c>
      <c r="B10" s="8"/>
      <c r="C10" s="23">
        <f>90*C7/C9</f>
        <v>0</v>
      </c>
      <c r="D10" s="23"/>
      <c r="L10" s="5"/>
    </row>
    <row r="11" spans="1:12" x14ac:dyDescent="0.25">
      <c r="A11" s="4"/>
      <c r="B11" s="9"/>
      <c r="C11" s="24">
        <f>C10%</f>
        <v>0</v>
      </c>
      <c r="D11" s="24"/>
      <c r="K11" s="34"/>
      <c r="L11" s="5"/>
    </row>
    <row r="12" spans="1:12" x14ac:dyDescent="0.25">
      <c r="A12" s="4" t="s">
        <v>7</v>
      </c>
      <c r="B12" s="6"/>
      <c r="C12" s="26">
        <f>C6*C11</f>
        <v>0</v>
      </c>
      <c r="D12" s="22"/>
      <c r="L12" s="5"/>
    </row>
    <row r="13" spans="1:12" x14ac:dyDescent="0.25">
      <c r="A13" s="4" t="s">
        <v>8</v>
      </c>
      <c r="B13" s="6"/>
      <c r="C13" s="26">
        <f>C6-C12</f>
        <v>2600</v>
      </c>
      <c r="D13" s="22"/>
      <c r="L13" s="5"/>
    </row>
    <row r="14" spans="1:12" x14ac:dyDescent="0.25">
      <c r="A14" s="4" t="s">
        <v>2</v>
      </c>
      <c r="B14" s="6"/>
      <c r="C14" s="26">
        <f>C5</f>
        <v>17400</v>
      </c>
      <c r="D14" s="22"/>
      <c r="L14" s="5"/>
    </row>
    <row r="15" spans="1:12" x14ac:dyDescent="0.25">
      <c r="B15" s="6"/>
      <c r="C15" s="26"/>
      <c r="D15" s="22"/>
      <c r="L15" s="5"/>
    </row>
    <row r="16" spans="1:12" x14ac:dyDescent="0.25">
      <c r="A16" s="29" t="s">
        <v>13</v>
      </c>
      <c r="B16" s="32"/>
      <c r="C16" s="28">
        <f>C14+C13</f>
        <v>20000</v>
      </c>
      <c r="D16" s="22"/>
      <c r="L16" s="5"/>
    </row>
    <row r="17" spans="1:12" x14ac:dyDescent="0.25">
      <c r="B17" s="8"/>
      <c r="C17" s="23"/>
      <c r="D17" s="23"/>
      <c r="L17" s="5"/>
    </row>
    <row r="18" spans="1:12" x14ac:dyDescent="0.25">
      <c r="A18" s="29" t="s">
        <v>17</v>
      </c>
      <c r="B18" s="30"/>
      <c r="C18" s="31">
        <v>1052</v>
      </c>
      <c r="D18" s="22"/>
      <c r="E18">
        <f>C18*1.1</f>
        <v>1157.2</v>
      </c>
      <c r="L18" s="5"/>
    </row>
    <row r="19" spans="1:12" x14ac:dyDescent="0.25">
      <c r="A19" s="4" t="s">
        <v>16</v>
      </c>
      <c r="B19" s="34"/>
      <c r="C19" s="27">
        <f>C18*C16</f>
        <v>21040000</v>
      </c>
      <c r="D19" s="33"/>
      <c r="L19" s="10"/>
    </row>
    <row r="20" spans="1:12" hidden="1" x14ac:dyDescent="0.25">
      <c r="A20" s="4" t="s">
        <v>14</v>
      </c>
      <c r="C20" s="17">
        <f>C19*0.9</f>
        <v>18936000</v>
      </c>
      <c r="D20" s="35"/>
      <c r="E20" s="36"/>
      <c r="L20" s="5"/>
    </row>
    <row r="21" spans="1:12" x14ac:dyDescent="0.25">
      <c r="A21" s="4" t="s">
        <v>14</v>
      </c>
      <c r="C21" s="17">
        <f>C19*0.9</f>
        <v>18936000</v>
      </c>
      <c r="D21" s="17"/>
      <c r="E21" s="37"/>
      <c r="L21" s="5"/>
    </row>
    <row r="22" spans="1:12" x14ac:dyDescent="0.25">
      <c r="A22" s="4" t="s">
        <v>15</v>
      </c>
      <c r="C22" s="17">
        <f>C19*0.8</f>
        <v>16832000</v>
      </c>
      <c r="D22" s="23"/>
      <c r="L22" s="14"/>
    </row>
    <row r="23" spans="1:12" x14ac:dyDescent="0.25">
      <c r="A23" s="4"/>
      <c r="D23" s="23"/>
    </row>
    <row r="24" spans="1:12" x14ac:dyDescent="0.25">
      <c r="A24" s="12" t="s">
        <v>9</v>
      </c>
      <c r="B24" s="13"/>
      <c r="C24" s="25">
        <f>E18*C4</f>
        <v>3008720</v>
      </c>
      <c r="D24" s="25"/>
    </row>
    <row r="25" spans="1:12" x14ac:dyDescent="0.25">
      <c r="A25" s="4" t="s">
        <v>10</v>
      </c>
    </row>
    <row r="26" spans="1:12" x14ac:dyDescent="0.25">
      <c r="A26" s="19" t="s">
        <v>11</v>
      </c>
      <c r="B26" s="16"/>
      <c r="C26" s="17">
        <f>C19*0.025/12</f>
        <v>43833.333333333336</v>
      </c>
      <c r="D26" s="17"/>
      <c r="E26" s="30"/>
    </row>
    <row r="27" spans="1:12" x14ac:dyDescent="0.25">
      <c r="C27" s="17"/>
      <c r="D27" s="17"/>
    </row>
    <row r="28" spans="1:12" x14ac:dyDescent="0.25">
      <c r="A28" s="34" t="s">
        <v>26</v>
      </c>
      <c r="C28" s="17"/>
      <c r="D28" s="17"/>
    </row>
    <row r="29" spans="1:12" x14ac:dyDescent="0.25">
      <c r="A29" s="34"/>
      <c r="C29"/>
      <c r="D29"/>
    </row>
    <row r="30" spans="1:12" x14ac:dyDescent="0.25">
      <c r="A30" s="34"/>
      <c r="C30"/>
      <c r="D30"/>
    </row>
    <row r="31" spans="1:12" x14ac:dyDescent="0.25">
      <c r="C31"/>
      <c r="D31"/>
    </row>
    <row r="32" spans="1:12" x14ac:dyDescent="0.25">
      <c r="C32"/>
      <c r="D32"/>
    </row>
    <row r="33" spans="1:7" x14ac:dyDescent="0.25">
      <c r="C33"/>
      <c r="D33"/>
    </row>
    <row r="34" spans="1:7" x14ac:dyDescent="0.25">
      <c r="C34"/>
      <c r="D34"/>
    </row>
    <row r="35" spans="1:7" x14ac:dyDescent="0.25">
      <c r="C35"/>
      <c r="D35"/>
    </row>
    <row r="36" spans="1:7" x14ac:dyDescent="0.25">
      <c r="C36"/>
      <c r="D36"/>
    </row>
    <row r="37" spans="1:7" x14ac:dyDescent="0.25">
      <c r="C37"/>
      <c r="D37"/>
    </row>
    <row r="38" spans="1:7" x14ac:dyDescent="0.25">
      <c r="C38"/>
      <c r="D38"/>
    </row>
    <row r="39" spans="1:7" x14ac:dyDescent="0.25">
      <c r="C39"/>
      <c r="D39"/>
    </row>
    <row r="40" spans="1:7" x14ac:dyDescent="0.25">
      <c r="C40"/>
      <c r="D40"/>
    </row>
    <row r="41" spans="1:7" x14ac:dyDescent="0.25">
      <c r="C41"/>
      <c r="D41"/>
    </row>
    <row r="47" spans="1:7" x14ac:dyDescent="0.25">
      <c r="A47" s="18"/>
      <c r="G47" s="11"/>
    </row>
    <row r="48" spans="1:7" x14ac:dyDescent="0.25">
      <c r="G48" s="11"/>
    </row>
    <row r="60" spans="1:1" ht="15.75" x14ac:dyDescent="0.25">
      <c r="A60" s="15"/>
    </row>
    <row r="61" spans="1:1" ht="15.75" x14ac:dyDescent="0.25">
      <c r="A61" s="15"/>
    </row>
    <row r="62" spans="1:1" ht="15.75" x14ac:dyDescent="0.25">
      <c r="A62" s="15"/>
    </row>
    <row r="63" spans="1:1" ht="15.75" x14ac:dyDescent="0.25">
      <c r="A63" s="15"/>
    </row>
    <row r="64" spans="1:1" ht="15.75" x14ac:dyDescent="0.25">
      <c r="A64" s="15"/>
    </row>
    <row r="65" spans="1:1" ht="15.75" x14ac:dyDescent="0.25">
      <c r="A65" s="15"/>
    </row>
    <row r="66" spans="1:1" ht="15.75" x14ac:dyDescent="0.25">
      <c r="A66" s="15"/>
    </row>
    <row r="85" spans="3:3" x14ac:dyDescent="0.25">
      <c r="C85" s="16">
        <f>C84*C83</f>
        <v>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AE5C20-F6EA-4E64-A55D-579E2A0FB85E}">
  <dimension ref="K34"/>
  <sheetViews>
    <sheetView topLeftCell="A7" workbookViewId="0">
      <selection activeCell="K35" sqref="K35"/>
    </sheetView>
  </sheetViews>
  <sheetFormatPr defaultRowHeight="15" x14ac:dyDescent="0.25"/>
  <sheetData>
    <row r="34" spans="11:11" x14ac:dyDescent="0.25">
      <c r="K34">
        <f>97.69*10.764</f>
        <v>1051.5351599999999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Cal</vt:lpstr>
      <vt:lpstr>RERA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2024-07-24T10:18:32Z</dcterms:modified>
</cp:coreProperties>
</file>