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1481CBCE-B0E9-403D-A309-16AF928C10D9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5" l="1"/>
  <c r="D39" i="5"/>
  <c r="I19" i="5"/>
  <c r="I18" i="5"/>
  <c r="J9" i="5"/>
  <c r="H33" i="5" l="1"/>
  <c r="J16" i="5"/>
  <c r="J31" i="5" l="1"/>
  <c r="I32" i="5" l="1"/>
  <c r="H32" i="5" l="1"/>
  <c r="I36" i="5" l="1"/>
  <c r="I31" i="5" l="1"/>
  <c r="G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4" i="5" l="1"/>
  <c r="N38" i="5" s="1"/>
  <c r="B22" i="5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<sst xmlns="http://schemas.openxmlformats.org/spreadsheetml/2006/main" count="26" uniqueCount="26">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</sst>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284648</xdr:colOff>
      <xdr:row>44</xdr:row>
      <xdr:rowOff>94190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A0F597-5494-48C2-91F3-6E221810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9048" cy="84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45</xdr:row>
      <xdr:rowOff>8452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3752EA-BDB0-418D-B0A8-F91B2B5D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85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370362</xdr:colOff>
      <xdr:row>43</xdr:row>
      <xdr:rowOff>27548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072217-DA50-4DF4-BC31-4DAD36EE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904762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313219</xdr:colOff>
      <xdr:row>44</xdr:row>
      <xdr:rowOff>103714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96577-68BA-4209-AA6A-5FDAA3728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847619" cy="84857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32</xdr:col>
      <xdr:colOff>265600</xdr:colOff>
      <xdr:row>41</xdr:row>
      <xdr:rowOff>160928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5EE09-0503-4FD9-9BA8-8F5AB277E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0"/>
          <a:ext cx="8800000" cy="79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18</xdr:col>
      <xdr:colOff>417905</xdr:colOff>
      <xdr:row>42</xdr:row>
      <xdr:rowOff>8524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275B6-EB68-48FC-A5AF-8D8329AE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9561905" cy="80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topLeftCell="A7" workbookViewId="0">
      <selection activeCell="L39" sqref="L3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8" max="8" width="10" bestFit="1" customWidth="1"/>
    <col min="10" max="10" width="12.140625" bestFit="1" customWidth="1"/>
    <col min="12" max="13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2012</v>
      </c>
      <c r="C6" s="3"/>
      <c r="D6" s="2"/>
      <c r="I6" s="2">
        <v>2012</v>
      </c>
      <c r="J6" s="2">
        <v>2024</v>
      </c>
      <c r="K6" s="2">
        <f>J6-I6</f>
        <v>12</v>
      </c>
      <c r="L6" s="2">
        <f>K6-60</f>
        <v>-48</v>
      </c>
    </row>
    <row r="7" spans="1:12" ht="16.5" x14ac:dyDescent="0.3">
      <c r="A7" s="3" t="s">
        <v>6</v>
      </c>
      <c r="B7" s="3">
        <f>B5-B6</f>
        <v>12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-48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792*2800</f>
        <v>2217600</v>
      </c>
      <c r="C9" s="5"/>
      <c r="D9" s="4"/>
      <c r="H9" s="9"/>
      <c r="I9" s="10"/>
      <c r="J9" s="10">
        <f>73.61*10.764</f>
        <v>792.33803999999998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18</v>
      </c>
      <c r="C13" s="3"/>
      <c r="D13" s="2"/>
    </row>
    <row r="14" spans="1:12" ht="16.5" x14ac:dyDescent="0.3">
      <c r="A14" s="3"/>
      <c r="B14" s="6">
        <f>B13%</f>
        <v>0.18</v>
      </c>
      <c r="C14" s="6"/>
      <c r="D14" s="12"/>
    </row>
    <row r="15" spans="1:12" ht="16.5" x14ac:dyDescent="0.3">
      <c r="A15" s="3" t="s">
        <v>11</v>
      </c>
      <c r="B15" s="5">
        <f>ROUND((B9*B14),0)</f>
        <v>399168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792</v>
      </c>
      <c r="C16" s="5"/>
      <c r="D16" s="4"/>
      <c r="H16" s="9"/>
      <c r="I16" s="10">
        <v>716</v>
      </c>
      <c r="J16">
        <f>I16*1.2</f>
        <v>859.19999999999993</v>
      </c>
    </row>
    <row r="17" spans="1:10" ht="16.5" x14ac:dyDescent="0.3">
      <c r="A17" s="3" t="s">
        <v>22</v>
      </c>
      <c r="B17" s="3">
        <v>22000</v>
      </c>
      <c r="C17" s="3"/>
      <c r="D17" s="2"/>
      <c r="H17" s="9"/>
      <c r="I17" s="10">
        <v>25000</v>
      </c>
    </row>
    <row r="18" spans="1:10" ht="16.5" x14ac:dyDescent="0.3">
      <c r="A18" s="3" t="s">
        <v>12</v>
      </c>
      <c r="B18" s="5">
        <f>B17*B16</f>
        <v>17424000</v>
      </c>
      <c r="C18" s="5"/>
      <c r="D18" s="4"/>
      <c r="H18" s="9"/>
      <c r="I18" s="10">
        <f>I17*I16</f>
        <v>17900000</v>
      </c>
    </row>
    <row r="19" spans="1:10" ht="16.5" x14ac:dyDescent="0.3">
      <c r="A19" s="7" t="s">
        <v>13</v>
      </c>
      <c r="B19" s="8">
        <f>B18-B15</f>
        <v>17024832</v>
      </c>
      <c r="C19" s="8"/>
      <c r="D19" s="13"/>
      <c r="I19">
        <f>I18/792</f>
        <v>22601.010101010103</v>
      </c>
    </row>
    <row r="20" spans="1:10" ht="16.5" x14ac:dyDescent="0.3">
      <c r="A20" s="7" t="s">
        <v>14</v>
      </c>
      <c r="B20" s="8">
        <f>B19*0.9</f>
        <v>15322348.800000001</v>
      </c>
      <c r="C20" s="8"/>
      <c r="D20" s="13"/>
    </row>
    <row r="21" spans="1:10" ht="16.5" x14ac:dyDescent="0.3">
      <c r="A21" s="7" t="s">
        <v>15</v>
      </c>
      <c r="B21" s="8">
        <f>B19*0.8</f>
        <v>13619865.600000001</v>
      </c>
      <c r="C21" s="8"/>
      <c r="D21" s="13"/>
    </row>
    <row r="22" spans="1:10" ht="16.5" x14ac:dyDescent="0.3">
      <c r="A22" s="7" t="s">
        <v>16</v>
      </c>
      <c r="B22" s="8">
        <f>B19*0.025/12</f>
        <v>35468.400000000001</v>
      </c>
      <c r="C22" s="8"/>
      <c r="D22" s="13"/>
    </row>
    <row r="24" spans="1:10" x14ac:dyDescent="0.25">
      <c r="B24" s="1">
        <f>B19/792</f>
        <v>21496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v>750</v>
      </c>
      <c r="E31" s="18">
        <v>650</v>
      </c>
      <c r="F31" s="2">
        <v>17000000</v>
      </c>
      <c r="G31" s="2">
        <f t="shared" ref="G31:G36" si="0">F31/E31</f>
        <v>26153.846153846152</v>
      </c>
      <c r="H31" s="2">
        <f t="shared" ref="H31:H36" si="1">F31/D31</f>
        <v>22666.666666666668</v>
      </c>
      <c r="I31" s="2">
        <f t="shared" ref="I31:I36" si="2">D31/E31</f>
        <v>1.1538461538461537</v>
      </c>
      <c r="J31" t="e">
        <f>-F31/C31</f>
        <v>#DIV/0!</v>
      </c>
    </row>
    <row r="32" spans="1:10" x14ac:dyDescent="0.25">
      <c r="D32" s="2">
        <v>500</v>
      </c>
      <c r="E32" s="18"/>
      <c r="F32" s="2">
        <v>11500000</v>
      </c>
      <c r="G32" s="2" t="e">
        <f t="shared" si="0"/>
        <v>#DIV/0!</v>
      </c>
      <c r="H32" s="2">
        <f t="shared" si="1"/>
        <v>23000</v>
      </c>
      <c r="I32" s="2" t="e">
        <f t="shared" si="2"/>
        <v>#DIV/0!</v>
      </c>
    </row>
    <row r="33" spans="4:15" x14ac:dyDescent="0.25">
      <c r="D33" s="2">
        <v>700</v>
      </c>
      <c r="E33" s="18"/>
      <c r="F33" s="4">
        <v>15500000</v>
      </c>
      <c r="G33" s="2" t="e">
        <f t="shared" si="0"/>
        <v>#DIV/0!</v>
      </c>
      <c r="H33" s="4">
        <f>F33/D33</f>
        <v>22142.857142857141</v>
      </c>
      <c r="I33" s="2" t="e">
        <f t="shared" si="2"/>
        <v>#DIV/0!</v>
      </c>
      <c r="M33" s="1"/>
    </row>
    <row r="34" spans="4:15" x14ac:dyDescent="0.25">
      <c r="D34" s="2">
        <v>561</v>
      </c>
      <c r="E34" s="18">
        <v>393</v>
      </c>
      <c r="F34" s="4">
        <v>10500000</v>
      </c>
      <c r="G34" s="2">
        <f t="shared" si="0"/>
        <v>26717.557251908398</v>
      </c>
      <c r="H34" s="2">
        <f t="shared" si="1"/>
        <v>18716.577540106951</v>
      </c>
      <c r="I34" s="2">
        <f t="shared" si="2"/>
        <v>1.4274809160305344</v>
      </c>
    </row>
    <row r="35" spans="4:15" x14ac:dyDescent="0.25">
      <c r="D35" s="2">
        <v>786</v>
      </c>
      <c r="E35" s="2"/>
      <c r="F35" s="4">
        <v>18000000</v>
      </c>
      <c r="G35" s="2" t="e">
        <f t="shared" si="0"/>
        <v>#DIV/0!</v>
      </c>
      <c r="H35" s="2">
        <f t="shared" si="1"/>
        <v>22900.763358778626</v>
      </c>
      <c r="I35" s="2" t="e">
        <f t="shared" si="2"/>
        <v>#DIV/0!</v>
      </c>
      <c r="M35" s="1"/>
    </row>
    <row r="36" spans="4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5" x14ac:dyDescent="0.25">
      <c r="E37" t="s">
        <v>21</v>
      </c>
    </row>
    <row r="38" spans="4:15" x14ac:dyDescent="0.25">
      <c r="E38">
        <v>540</v>
      </c>
      <c r="F38">
        <v>9400000</v>
      </c>
      <c r="G38" s="2">
        <f>F38/E38</f>
        <v>17407.407407407409</v>
      </c>
      <c r="H38">
        <v>455000</v>
      </c>
      <c r="I38">
        <v>30000</v>
      </c>
      <c r="J38" s="2">
        <f t="shared" ref="J38:J43" si="3">I38+H38+F38</f>
        <v>9885000</v>
      </c>
      <c r="K38" s="2">
        <f>J38/E38</f>
        <v>18305.555555555555</v>
      </c>
      <c r="L38" s="4">
        <f>J38/719</f>
        <v>13748.261474269819</v>
      </c>
      <c r="M38" s="2"/>
      <c r="N38" s="1">
        <f>B24/G38</f>
        <v>1.2348765957446808</v>
      </c>
    </row>
    <row r="39" spans="4:15" x14ac:dyDescent="0.25">
      <c r="D39">
        <f>E39*1.2</f>
        <v>798</v>
      </c>
      <c r="E39">
        <v>665</v>
      </c>
      <c r="F39">
        <v>15000000</v>
      </c>
      <c r="G39" s="2">
        <f>F39/E39</f>
        <v>22556.390977443611</v>
      </c>
      <c r="H39">
        <v>948000</v>
      </c>
      <c r="I39">
        <v>30000</v>
      </c>
      <c r="J39" s="2">
        <f t="shared" si="3"/>
        <v>15978000</v>
      </c>
      <c r="K39" s="2">
        <f t="shared" ref="K39:K43" si="4">J39/E39</f>
        <v>24027.067669172931</v>
      </c>
      <c r="L39" s="4">
        <f>J39/D39</f>
        <v>20022.556390977443</v>
      </c>
      <c r="M39" s="2"/>
    </row>
    <row r="40" spans="4:15" x14ac:dyDescent="0.25">
      <c r="D40" s="2"/>
      <c r="F40" s="2"/>
      <c r="G40" s="2" t="e">
        <f t="shared" ref="G40:G43" si="5">F40/E40</f>
        <v>#DIV/0!</v>
      </c>
      <c r="H40" s="2">
        <v>169500</v>
      </c>
      <c r="I40" s="2">
        <v>30000</v>
      </c>
      <c r="J40" s="2">
        <f t="shared" si="3"/>
        <v>199500</v>
      </c>
      <c r="K40" s="2" t="e">
        <f t="shared" si="4"/>
        <v>#DIV/0!</v>
      </c>
      <c r="L40" s="2" t="e">
        <f>J40/D40</f>
        <v>#DIV/0!</v>
      </c>
      <c r="M40" s="2"/>
      <c r="O40" s="1"/>
    </row>
    <row r="41" spans="4:15" x14ac:dyDescent="0.25">
      <c r="D41" s="2"/>
      <c r="E41" s="2"/>
      <c r="F41" s="2"/>
      <c r="G41" s="2" t="e">
        <f t="shared" si="5"/>
        <v>#DIV/0!</v>
      </c>
      <c r="H41" s="2">
        <v>726000</v>
      </c>
      <c r="I41" s="2">
        <v>30000</v>
      </c>
      <c r="J41" s="2">
        <f t="shared" si="3"/>
        <v>756000</v>
      </c>
      <c r="K41" s="2" t="e">
        <f t="shared" si="4"/>
        <v>#DIV/0!</v>
      </c>
      <c r="L41" s="2"/>
      <c r="M41" s="2"/>
    </row>
    <row r="42" spans="4:15" x14ac:dyDescent="0.25">
      <c r="G42" s="2" t="e">
        <f t="shared" si="5"/>
        <v>#DIV/0!</v>
      </c>
      <c r="H42">
        <v>1200000</v>
      </c>
      <c r="I42" s="2">
        <v>30000</v>
      </c>
      <c r="J42" s="2">
        <f t="shared" si="3"/>
        <v>1230000</v>
      </c>
      <c r="K42" s="2" t="e">
        <f t="shared" si="4"/>
        <v>#DIV/0!</v>
      </c>
    </row>
    <row r="43" spans="4:15" x14ac:dyDescent="0.25">
      <c r="G43" s="15" t="e">
        <f t="shared" si="5"/>
        <v>#DIV/0!</v>
      </c>
      <c r="H43">
        <v>900000</v>
      </c>
      <c r="I43" s="2">
        <v>30000</v>
      </c>
      <c r="J43" s="2">
        <f t="shared" si="3"/>
        <v>930000</v>
      </c>
      <c r="K43" s="2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10" workbookViewId="0">
      <selection activeCell="S1" sqref="S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2024-07-24T06:03:36Z</dcterms:modified>
</cp:coreProperties>
</file>