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E240A71C-C8BB-41EC-93EC-ECBFA38688D5}" xr6:coauthVersionLast="45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36" i="1" l="1"/>
  <c r="I36" i="1"/>
  <c r="A35" i="1"/>
  <c r="I35" i="1" s="1"/>
  <c r="J35" i="1" s="1"/>
  <c r="B31" i="1"/>
  <c r="F8" i="1"/>
  <c r="G18" i="1"/>
  <c r="G17" i="1"/>
  <c r="G15" i="1"/>
  <c r="A37" i="1"/>
  <c r="D30" i="1"/>
  <c r="D29" i="1"/>
  <c r="C29" i="1"/>
  <c r="H28" i="1"/>
  <c r="C28" i="1"/>
  <c r="C27" i="1"/>
  <c r="H27" i="1"/>
  <c r="A36" i="1"/>
  <c r="B20" i="1"/>
  <c r="F6" i="1"/>
  <c r="I30" i="1" l="1"/>
  <c r="F41" i="1" l="1"/>
  <c r="G41" i="1" s="1"/>
  <c r="C41" i="1"/>
  <c r="F40" i="1"/>
  <c r="C40" i="1"/>
  <c r="C39" i="1"/>
  <c r="C38" i="1"/>
  <c r="F38" i="1"/>
  <c r="G38" i="1" s="1"/>
  <c r="B10" i="1"/>
  <c r="B11" i="1" s="1"/>
  <c r="B8" i="1"/>
  <c r="B6" i="1"/>
  <c r="B5" i="1"/>
  <c r="B14" i="1" s="1"/>
  <c r="G40" i="1" l="1"/>
  <c r="B12" i="1"/>
  <c r="B13" i="1" s="1"/>
  <c r="B15" i="1" s="1"/>
  <c r="C37" i="1"/>
  <c r="C36" i="1"/>
  <c r="C35" i="1"/>
  <c r="B17" i="1" l="1"/>
  <c r="B18" i="1" s="1"/>
  <c r="I31" i="1"/>
  <c r="B19" i="1" l="1"/>
  <c r="B21" i="1"/>
  <c r="I27" i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G37" i="1"/>
  <c r="I28" i="1" l="1"/>
  <c r="H32" i="1" l="1"/>
  <c r="H31" i="1"/>
  <c r="H33" i="1"/>
  <c r="H29" i="1" l="1"/>
  <c r="H30" i="1"/>
  <c r="G3" i="1" l="1"/>
</calcChain>
</file>

<file path=xl/sharedStrings.xml><?xml version="1.0" encoding="utf-8"?>
<sst xmlns="http://schemas.openxmlformats.org/spreadsheetml/2006/main" count="30" uniqueCount="28">
  <si>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</si>
  <si>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</si>
  <si>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</si>
  <si>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</si>
  <si>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</si>
  <si>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</si>
  <si>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</si>
  <si>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</si>
  <si>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</si>
  <si>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</si>
  <si>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</si>
  <si>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</si>
  <si>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</si>
  <si>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</si>
  <si>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</si>
  <si>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</si>
  <si>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</si>
  <si>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</si>
  <si>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</si>
  <si>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</si>
  <si>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</si>
  <si>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</si>
  <si>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</si>
  <si>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</si>
  <si>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RV</t>
  </si>
  <si>
    <t>DV</t>
  </si>
  <si>
    <t>Measurement Carpet area</t>
  </si>
  <si>
    <t>FB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</si>
</sst>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2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332267</xdr:colOff>
      <xdr:row>44</xdr:row>
      <xdr:rowOff>65619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361502-DDC3-42FD-BC6A-33D151191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66667" cy="844761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332267</xdr:colOff>
      <xdr:row>40</xdr:row>
      <xdr:rowOff>65714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029118E-F951-4FE4-A512-4AA223831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866667" cy="76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360838</xdr:colOff>
      <xdr:row>44</xdr:row>
      <xdr:rowOff>151333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BA7075-9FCB-48A2-8AF9-32F88EF7F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95238" cy="8533333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275124</xdr:colOff>
      <xdr:row>43</xdr:row>
      <xdr:rowOff>27548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7B1A841-0C22-4A47-A949-9276FB779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809524" cy="82190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408381</xdr:colOff>
      <xdr:row>40</xdr:row>
      <xdr:rowOff>18095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548413C-F282-4D5D-88DF-D1F5AF4B4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552381" cy="76380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zoomScaleNormal="100" workbookViewId="0">
      <selection activeCell="D19" sqref="D19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0" max="10" width="10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48000</v>
      </c>
      <c r="C3" s="17"/>
      <c r="D3" s="10"/>
      <c r="E3">
        <v>1990</v>
      </c>
      <c r="F3" s="3">
        <v>2024</v>
      </c>
      <c r="G3" s="4">
        <f>F3-E3</f>
        <v>34</v>
      </c>
      <c r="L3" s="3"/>
      <c r="M3" s="4"/>
    </row>
    <row r="4" spans="1:17" ht="33" x14ac:dyDescent="0.3">
      <c r="A4" s="18" t="s">
        <v>1</v>
      </c>
      <c r="B4" s="28">
        <v>2800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45200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2800</v>
      </c>
      <c r="C6" s="17"/>
      <c r="D6" s="10"/>
      <c r="E6" s="51">
        <v>500</v>
      </c>
      <c r="F6" s="3">
        <f>E6*1.2</f>
        <v>600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34</v>
      </c>
      <c r="C7" s="20"/>
      <c r="D7" s="42"/>
      <c r="F7" s="3">
        <v>35000</v>
      </c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26</v>
      </c>
      <c r="C8" s="20"/>
      <c r="D8" s="42"/>
      <c r="F8" s="32">
        <f>F7*F6</f>
        <v>21000000</v>
      </c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51</v>
      </c>
      <c r="C10" s="20"/>
      <c r="D10" s="42"/>
      <c r="E10" s="34"/>
      <c r="F10" s="30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0.51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1428</v>
      </c>
      <c r="C12" s="21"/>
      <c r="D12" s="44"/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1372</v>
      </c>
      <c r="C13" s="21"/>
      <c r="D13" s="44"/>
      <c r="G13" s="13"/>
      <c r="H13" s="3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45200</v>
      </c>
      <c r="C14" s="17"/>
      <c r="D14" s="10"/>
      <c r="E14" t="s">
        <v>26</v>
      </c>
      <c r="F14" t="s">
        <v>27</v>
      </c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46572</v>
      </c>
      <c r="C15" s="17"/>
      <c r="D15" s="10"/>
      <c r="E15">
        <v>567</v>
      </c>
      <c r="F15">
        <v>23</v>
      </c>
      <c r="G15" s="13">
        <f>F15+E15</f>
        <v>590</v>
      </c>
      <c r="H15" s="13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500</v>
      </c>
      <c r="C16" s="38"/>
      <c r="D16" s="8"/>
      <c r="E16" s="5"/>
      <c r="F16" s="5"/>
      <c r="G16" s="5">
        <v>45000</v>
      </c>
      <c r="H16" s="6"/>
      <c r="M16" s="33"/>
    </row>
    <row r="17" spans="1:14" ht="16.5" x14ac:dyDescent="0.3">
      <c r="A17" s="16" t="s">
        <v>11</v>
      </c>
      <c r="B17" s="23">
        <f>B15*B16</f>
        <v>23286000</v>
      </c>
      <c r="C17" s="23"/>
      <c r="D17" s="10"/>
      <c r="E17" s="5"/>
      <c r="F17" s="36"/>
      <c r="G17" s="5">
        <f>G16*G15</f>
        <v>26550000</v>
      </c>
      <c r="H17" s="6"/>
      <c r="M17" s="5"/>
      <c r="N17" s="6"/>
    </row>
    <row r="18" spans="1:14" ht="16.5" x14ac:dyDescent="0.3">
      <c r="A18" s="16" t="s">
        <v>24</v>
      </c>
      <c r="B18" s="23">
        <f>B17*0.9</f>
        <v>20957400</v>
      </c>
      <c r="C18" s="23"/>
      <c r="D18" s="10"/>
      <c r="E18" s="5"/>
      <c r="F18" s="36"/>
      <c r="G18" s="5">
        <f>G17/500</f>
        <v>53100</v>
      </c>
      <c r="H18" s="6"/>
      <c r="M18" s="5"/>
      <c r="N18" s="6"/>
    </row>
    <row r="19" spans="1:14" ht="16.5" x14ac:dyDescent="0.3">
      <c r="A19" s="16" t="s">
        <v>25</v>
      </c>
      <c r="B19" s="23">
        <f>B17*0.8</f>
        <v>18628800</v>
      </c>
      <c r="C19" s="23"/>
      <c r="D19" s="10"/>
      <c r="E19" s="5"/>
      <c r="F19" s="36"/>
      <c r="G19" s="5"/>
      <c r="H19" s="6"/>
      <c r="M19" s="5"/>
      <c r="N19" s="6"/>
    </row>
    <row r="20" spans="1:14" ht="16.5" x14ac:dyDescent="0.3">
      <c r="A20" s="16" t="s">
        <v>12</v>
      </c>
      <c r="B20" s="24">
        <f>600*B4</f>
        <v>1680000</v>
      </c>
      <c r="C20" s="17"/>
      <c r="D20" s="10"/>
      <c r="E20" s="6"/>
      <c r="F20" s="5"/>
    </row>
    <row r="21" spans="1:14" ht="16.5" x14ac:dyDescent="0.3">
      <c r="A21" s="19" t="s">
        <v>16</v>
      </c>
      <c r="B21" s="24">
        <f>B17*0.03/12</f>
        <v>58215</v>
      </c>
      <c r="C21" s="39"/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435</v>
      </c>
      <c r="C27" s="8">
        <f>B27*1.2</f>
        <v>522</v>
      </c>
      <c r="D27" s="8">
        <v>550</v>
      </c>
      <c r="E27" s="8">
        <v>21000000</v>
      </c>
      <c r="F27" s="10">
        <f t="shared" ref="F27:F33" si="0">E27/B27</f>
        <v>48275.862068965514</v>
      </c>
      <c r="G27" s="10">
        <f>E27/C27</f>
        <v>40229.885057471263</v>
      </c>
      <c r="H27" s="10">
        <f>E27/D27</f>
        <v>38181.818181818184</v>
      </c>
      <c r="I27" s="8">
        <f>C27/B27</f>
        <v>1.2</v>
      </c>
      <c r="J27" s="15"/>
    </row>
    <row r="28" spans="1:14" ht="17.25" x14ac:dyDescent="0.3">
      <c r="B28" s="9">
        <v>950</v>
      </c>
      <c r="C28" s="8">
        <f>B28*1.2</f>
        <v>1140</v>
      </c>
      <c r="D28" s="8">
        <v>1190</v>
      </c>
      <c r="E28" s="8">
        <v>45000000</v>
      </c>
      <c r="F28" s="10">
        <f t="shared" si="0"/>
        <v>47368.42105263158</v>
      </c>
      <c r="G28" s="10">
        <f>E28/C28</f>
        <v>39473.684210526313</v>
      </c>
      <c r="H28" s="10">
        <f>E28/D28</f>
        <v>37815.126050420171</v>
      </c>
      <c r="I28" s="8">
        <f>C28/B28</f>
        <v>1.2</v>
      </c>
      <c r="J28" s="15"/>
    </row>
    <row r="29" spans="1:14" x14ac:dyDescent="0.25">
      <c r="B29" s="9">
        <v>400</v>
      </c>
      <c r="C29" s="8">
        <f>B29*1.2</f>
        <v>480</v>
      </c>
      <c r="D29" s="8">
        <f>C29*1.2</f>
        <v>576</v>
      </c>
      <c r="E29" s="10">
        <v>16000000</v>
      </c>
      <c r="F29" s="10">
        <f t="shared" si="0"/>
        <v>40000</v>
      </c>
      <c r="G29" s="10">
        <f t="shared" ref="G29:G33" si="1">E29/C29</f>
        <v>33333.333333333336</v>
      </c>
      <c r="H29" s="10" t="e">
        <f>E29/#REF!</f>
        <v>#REF!</v>
      </c>
      <c r="I29" s="8"/>
    </row>
    <row r="30" spans="1:14" x14ac:dyDescent="0.25">
      <c r="B30" s="9">
        <v>390</v>
      </c>
      <c r="C30" s="8">
        <v>400</v>
      </c>
      <c r="D30" s="8">
        <f>C30*1.3</f>
        <v>520</v>
      </c>
      <c r="E30" s="10">
        <v>16000000</v>
      </c>
      <c r="F30" s="10">
        <f t="shared" si="0"/>
        <v>41025.641025641024</v>
      </c>
      <c r="G30" s="10">
        <f t="shared" si="1"/>
        <v>40000</v>
      </c>
      <c r="H30" s="10" t="e">
        <f>E30/#REF!</f>
        <v>#REF!</v>
      </c>
      <c r="I30" s="8">
        <f>D30/B30</f>
        <v>1.3333333333333333</v>
      </c>
    </row>
    <row r="31" spans="1:14" x14ac:dyDescent="0.25">
      <c r="B31" s="9">
        <f>C31/1.2</f>
        <v>333.33333333333337</v>
      </c>
      <c r="C31" s="25">
        <v>400</v>
      </c>
      <c r="E31" s="26">
        <v>15500000</v>
      </c>
      <c r="F31" s="26">
        <f t="shared" si="0"/>
        <v>46499.999999999993</v>
      </c>
      <c r="G31" s="10">
        <f t="shared" si="1"/>
        <v>38750</v>
      </c>
      <c r="H31" s="26" t="e">
        <f>E31/#REF!</f>
        <v>#REF!</v>
      </c>
      <c r="I31" s="8">
        <f>C31/B31</f>
        <v>1.2</v>
      </c>
    </row>
    <row r="32" spans="1:14" x14ac:dyDescent="0.25">
      <c r="E32" s="26"/>
      <c r="F32" s="26" t="e">
        <f t="shared" si="0"/>
        <v>#DIV/0!</v>
      </c>
      <c r="G32" s="26" t="e">
        <f t="shared" si="1"/>
        <v>#DIV/0!</v>
      </c>
      <c r="H32" s="26" t="e">
        <f>E32/#REF!</f>
        <v>#REF!</v>
      </c>
      <c r="I32" t="e">
        <f>#REF!/B32</f>
        <v>#REF!</v>
      </c>
    </row>
    <row r="33" spans="1:10" x14ac:dyDescent="0.25">
      <c r="E33" s="25"/>
      <c r="F33" s="26" t="e">
        <f t="shared" si="0"/>
        <v>#DIV/0!</v>
      </c>
      <c r="G33" s="26" t="e">
        <f t="shared" si="1"/>
        <v>#DIV/0!</v>
      </c>
      <c r="H33" s="26" t="e">
        <f>E33/#REF!</f>
        <v>#REF!</v>
      </c>
    </row>
    <row r="35" spans="1:10" x14ac:dyDescent="0.25">
      <c r="A35">
        <f>48*10.764</f>
        <v>516.67200000000003</v>
      </c>
      <c r="B35" s="7">
        <v>9500000</v>
      </c>
      <c r="C35">
        <f t="shared" ref="C35:C41" si="2">B35/A35</f>
        <v>18386.906973863493</v>
      </c>
      <c r="D35">
        <v>875000</v>
      </c>
      <c r="E35">
        <v>30000</v>
      </c>
      <c r="F35">
        <f>E35+D35+B35</f>
        <v>10405000</v>
      </c>
      <c r="G35">
        <f>F35/A35</f>
        <v>20138.50179611049</v>
      </c>
      <c r="H35" s="6"/>
      <c r="I35" s="6">
        <f>A35/1.2</f>
        <v>430.56000000000006</v>
      </c>
      <c r="J35" s="6">
        <f>B35/I35</f>
        <v>22064.288368636193</v>
      </c>
    </row>
    <row r="36" spans="1:10" x14ac:dyDescent="0.25">
      <c r="A36">
        <f>52*10.764</f>
        <v>559.72799999999995</v>
      </c>
      <c r="B36" s="7">
        <v>15000000</v>
      </c>
      <c r="C36">
        <f t="shared" si="2"/>
        <v>26798.730812108741</v>
      </c>
      <c r="D36">
        <v>882000</v>
      </c>
      <c r="E36">
        <v>30000</v>
      </c>
      <c r="F36">
        <f>E36+D36+B36</f>
        <v>15912000</v>
      </c>
      <c r="G36">
        <f>F36/A36</f>
        <v>28428.093645484951</v>
      </c>
      <c r="H36" s="6"/>
      <c r="I36" s="6">
        <f>A36/1.2</f>
        <v>466.44</v>
      </c>
      <c r="J36" s="6">
        <f>B36/I36</f>
        <v>32158.476974530487</v>
      </c>
    </row>
    <row r="37" spans="1:10" x14ac:dyDescent="0.25">
      <c r="A37">
        <f>103.43*10.764</f>
        <v>1113.32052</v>
      </c>
      <c r="B37" s="7">
        <v>50000000</v>
      </c>
      <c r="C37">
        <f t="shared" si="2"/>
        <v>44910.696517117998</v>
      </c>
      <c r="G37" t="e">
        <f>F37/#REF!</f>
        <v>#REF!</v>
      </c>
    </row>
    <row r="38" spans="1:10" ht="15.75" x14ac:dyDescent="0.25">
      <c r="A38" s="48"/>
      <c r="B38" s="49"/>
      <c r="C38" s="50" t="e">
        <f t="shared" si="2"/>
        <v>#DIV/0!</v>
      </c>
      <c r="D38" s="50">
        <v>899500</v>
      </c>
      <c r="E38" s="50">
        <v>30000</v>
      </c>
      <c r="F38" s="50">
        <f>E38+D38+B38</f>
        <v>929500</v>
      </c>
      <c r="G38" s="50" t="e">
        <f>F38/A38</f>
        <v>#DIV/0!</v>
      </c>
    </row>
    <row r="39" spans="1:10" ht="15.75" x14ac:dyDescent="0.25">
      <c r="A39" s="30"/>
      <c r="C39" t="e">
        <f t="shared" si="2"/>
        <v>#DIV/0!</v>
      </c>
    </row>
    <row r="40" spans="1:10" ht="15.75" x14ac:dyDescent="0.25">
      <c r="A40" s="48"/>
      <c r="B40" s="49"/>
      <c r="C40" s="50" t="e">
        <f t="shared" si="2"/>
        <v>#DIV/0!</v>
      </c>
      <c r="D40" s="50">
        <v>1194000</v>
      </c>
      <c r="E40" s="50">
        <v>30000</v>
      </c>
      <c r="F40" s="50">
        <f>E40+D40+B40</f>
        <v>1224000</v>
      </c>
      <c r="G40" s="50" t="e">
        <f>F40/A40</f>
        <v>#DIV/0!</v>
      </c>
    </row>
    <row r="41" spans="1:10" ht="15.75" x14ac:dyDescent="0.25">
      <c r="A41" s="48"/>
      <c r="B41" s="49"/>
      <c r="C41" s="50" t="e">
        <f t="shared" si="2"/>
        <v>#DIV/0!</v>
      </c>
      <c r="D41" s="50">
        <v>1220500</v>
      </c>
      <c r="E41" s="50">
        <v>30000</v>
      </c>
      <c r="F41" s="50">
        <f>E41+D41+B41</f>
        <v>1250500</v>
      </c>
      <c r="G41" s="50" t="e">
        <f>F41/A41</f>
        <v>#DIV/0!</v>
      </c>
    </row>
    <row r="42" spans="1:10" ht="15.75" x14ac:dyDescent="0.25">
      <c r="A42" s="30"/>
    </row>
    <row r="43" spans="1:10" ht="15.75" x14ac:dyDescent="0.25">
      <c r="A43" s="30"/>
    </row>
    <row r="44" spans="1:10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4"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I29" sqref="I29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A7" workbookViewId="0">
      <selection activeCell="Z46" sqref="Z46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2024-07-25T06:11:20Z</dcterms:modified>
</cp:coreProperties>
</file>