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L5" i="1"/>
  <c r="L15" i="1"/>
  <c r="L8" i="1"/>
  <c r="L3" i="1"/>
  <c r="L4" i="1" s="1"/>
  <c r="L9" i="1" l="1"/>
  <c r="L10" i="1" s="1"/>
  <c r="L12" i="1" s="1"/>
  <c r="L17" i="1" s="1"/>
  <c r="L19" i="1" l="1"/>
  <c r="L18" i="1"/>
  <c r="Q22" i="1"/>
</calcChain>
</file>

<file path=xl/sharedStrings.xml><?xml version="1.0" encoding="utf-8"?>
<sst xmlns="http://schemas.openxmlformats.org/spreadsheetml/2006/main" count="33" uniqueCount="33">
  <si>
    <t>Area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</si>
  <si>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</si>
  <si>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</si>
  <si>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</si>
  <si>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</si>
  <si>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</si>
  <si>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</si>
  <si>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</si>
  <si>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</si>
  <si>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Rate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</si>
  <si>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</si>
  <si>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</si>
  <si>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</si>
  <si>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</si>
  <si>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</si>
  <si>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</si>
  <si>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Page No.</t>
  </si>
  <si>
    <t xml:space="preserve">Point </t>
  </si>
  <si>
    <t>Information not available</t>
  </si>
  <si>
    <t>N.A.</t>
  </si>
  <si>
    <t>N. A. as the property under consideration is a Residential in a building. The rate is considered as composite rate.</t>
  </si>
  <si>
    <r>
      <t xml:space="preserve">N. A. as the property under consideration is a Residential </t>
    </r>
    <r>
      <rPr>
        <b/>
        <sz val="11"/>
        <color theme="1"/>
        <rFont val="Calibri"/>
        <family val="2"/>
        <scheme val="minor"/>
      </rPr>
      <t>Flat</t>
    </r>
    <r>
      <rPr>
        <sz val="11"/>
        <color theme="1"/>
        <rFont val="Calibri"/>
        <family val="2"/>
        <scheme val="minor"/>
      </rPr>
      <t xml:space="preserve"> in
a building. The rate is considered as composite rate.</t>
    </r>
  </si>
  <si>
    <t>Underground sump – capacity and type of
construction</t>
  </si>
  <si>
    <t>R.C.C. Tank</t>
  </si>
  <si>
    <t>Over-head tank
Location, capacity
Type of construction</t>
  </si>
  <si>
    <t>R.C.C. Tank on Terrace</t>
  </si>
  <si>
    <t>Location</t>
  </si>
  <si>
    <t>The property falls in Flat Zone</t>
  </si>
  <si>
    <t>The property falls in Residential Zone</t>
  </si>
  <si>
    <t>Software Generated</t>
  </si>
  <si>
    <t>Required Changes</t>
  </si>
  <si>
    <t>Carpet Area in Sq. Ft. = 383.00
Balcony Area in Sq. Ft. = 64.00
Total Carpet Area in Sq. Ft. = 447.00
(Area as per Actual Site Measurement)</t>
  </si>
  <si>
    <t>As tak ha measurement cha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</si>
</sst>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43" fontId="0" fillId="0" borderId="1" xfId="0" applyNumberFormat="1" applyBorder="1"/>
    <xf numFmtId="10" fontId="0" fillId="0" borderId="1" xfId="0" applyNumberFormat="1" applyBorder="1"/>
    <xf numFmtId="43" fontId="0" fillId="0" borderId="1" xfId="1" applyFont="1" applyBorder="1"/>
    <xf numFmtId="0" fontId="0" fillId="2" borderId="1" xfId="0" applyFill="1" applyBorder="1"/>
    <xf numFmtId="43" fontId="0" fillId="2" borderId="1" xfId="0" applyNumberFormat="1" applyFill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2" fillId="0" borderId="1" xfId="0" applyFont="1" applyBorder="1"/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:Q33"/>
  <sheetViews>
    <sheetView tabSelected="1" topLeftCell="E22" workbookViewId="0">
      <selection activeCell="P32" sqref="P32"/>
    </sheetView>
  </sheetViews>
  <sheetFormatPr defaultRowHeight="15" x14ac:dyDescent="0.25"/>
  <cols>
    <col min="11" max="11" width="28.42578125" bestFit="1" customWidth="1"/>
    <col min="12" max="12" width="12.5703125" bestFit="1" customWidth="1"/>
    <col min="16" max="16" width="41.5703125" customWidth="1"/>
    <col min="17" max="17" width="37.85546875" customWidth="1"/>
  </cols>
  <sheetData>
    <row r="1" spans="11:12" x14ac:dyDescent="0.25">
      <c r="K1" s="1" t="s">
        <v>1</v>
      </c>
      <c r="L1" s="1">
        <v>2024</v>
      </c>
    </row>
    <row r="2" spans="11:12" x14ac:dyDescent="0.25">
      <c r="K2" s="1" t="s">
        <v>2</v>
      </c>
      <c r="L2" s="1">
        <v>2010</v>
      </c>
    </row>
    <row r="3" spans="11:12" x14ac:dyDescent="0.25">
      <c r="K3" s="1" t="s">
        <v>3</v>
      </c>
      <c r="L3" s="1">
        <f>L1-L2</f>
        <v>14</v>
      </c>
    </row>
    <row r="4" spans="11:12" x14ac:dyDescent="0.25">
      <c r="K4" s="1"/>
      <c r="L4" s="1">
        <f>60-L3</f>
        <v>46</v>
      </c>
    </row>
    <row r="5" spans="11:12" x14ac:dyDescent="0.25">
      <c r="K5" s="1" t="s">
        <v>4</v>
      </c>
      <c r="L5" s="2">
        <f>452*2800</f>
        <v>1265600</v>
      </c>
    </row>
    <row r="6" spans="11:12" x14ac:dyDescent="0.25">
      <c r="K6" s="1" t="s">
        <v>5</v>
      </c>
      <c r="L6" s="1"/>
    </row>
    <row r="7" spans="11:12" x14ac:dyDescent="0.25">
      <c r="K7" s="1"/>
      <c r="L7" s="1"/>
    </row>
    <row r="8" spans="11:12" x14ac:dyDescent="0.25">
      <c r="K8" s="1" t="s">
        <v>6</v>
      </c>
      <c r="L8" s="1">
        <f>100-10</f>
        <v>90</v>
      </c>
    </row>
    <row r="9" spans="11:12" x14ac:dyDescent="0.25">
      <c r="K9" s="1" t="s">
        <v>7</v>
      </c>
      <c r="L9" s="1">
        <f>L8*L3/60</f>
        <v>21</v>
      </c>
    </row>
    <row r="10" spans="11:12" x14ac:dyDescent="0.25">
      <c r="K10" s="1"/>
      <c r="L10" s="3">
        <f>L9%</f>
        <v>0.21</v>
      </c>
    </row>
    <row r="11" spans="11:12" x14ac:dyDescent="0.25">
      <c r="K11" s="1"/>
      <c r="L11" s="1"/>
    </row>
    <row r="12" spans="11:12" x14ac:dyDescent="0.25">
      <c r="K12" s="1" t="s">
        <v>8</v>
      </c>
      <c r="L12" s="2">
        <f>ROUND((L5*L10),0)</f>
        <v>265776</v>
      </c>
    </row>
    <row r="13" spans="11:12" x14ac:dyDescent="0.25">
      <c r="K13" s="1" t="s">
        <v>0</v>
      </c>
      <c r="L13" s="2">
        <v>452</v>
      </c>
    </row>
    <row r="14" spans="11:12" x14ac:dyDescent="0.25">
      <c r="K14" s="1" t="s">
        <v>9</v>
      </c>
      <c r="L14" s="4">
        <v>18500</v>
      </c>
    </row>
    <row r="15" spans="11:12" x14ac:dyDescent="0.25">
      <c r="K15" s="1" t="s">
        <v>10</v>
      </c>
      <c r="L15" s="2">
        <f>L14*L13</f>
        <v>8362000</v>
      </c>
    </row>
    <row r="16" spans="11:12" x14ac:dyDescent="0.25">
      <c r="K16" s="1" t="s">
        <v>11</v>
      </c>
      <c r="L16" s="1"/>
    </row>
    <row r="17" spans="11:17" x14ac:dyDescent="0.25">
      <c r="K17" s="5" t="s">
        <v>12</v>
      </c>
      <c r="L17" s="6">
        <f>L15-L12</f>
        <v>8096224</v>
      </c>
    </row>
    <row r="18" spans="11:17" x14ac:dyDescent="0.25">
      <c r="K18" s="5" t="s">
        <v>13</v>
      </c>
      <c r="L18" s="6">
        <f>ROUND((L17*90%),0)</f>
        <v>7286602</v>
      </c>
    </row>
    <row r="19" spans="11:17" x14ac:dyDescent="0.25">
      <c r="K19" s="5" t="s">
        <v>14</v>
      </c>
      <c r="L19" s="6">
        <f>ROUND((L17*80%),0)</f>
        <v>6476979</v>
      </c>
    </row>
    <row r="20" spans="11:17" x14ac:dyDescent="0.25">
      <c r="K20" s="5" t="s">
        <v>15</v>
      </c>
      <c r="L20" s="6">
        <f>MROUND((L17*0.025/12),500)</f>
        <v>17000</v>
      </c>
    </row>
    <row r="22" spans="11:17" x14ac:dyDescent="0.25">
      <c r="Q22">
        <f ca="1">Q:T</f>
        <v>0</v>
      </c>
    </row>
    <row r="24" spans="11:17" x14ac:dyDescent="0.25">
      <c r="N24" s="10" t="s">
        <v>16</v>
      </c>
      <c r="O24" s="10" t="s">
        <v>17</v>
      </c>
      <c r="P24" s="10" t="s">
        <v>29</v>
      </c>
      <c r="Q24" s="10" t="s">
        <v>30</v>
      </c>
    </row>
    <row r="25" spans="11:17" x14ac:dyDescent="0.25">
      <c r="N25" s="1">
        <v>5</v>
      </c>
      <c r="O25" s="1">
        <v>27</v>
      </c>
      <c r="P25" s="1" t="s">
        <v>18</v>
      </c>
      <c r="Q25" s="1" t="s">
        <v>19</v>
      </c>
    </row>
    <row r="26" spans="11:17" ht="105" x14ac:dyDescent="0.25">
      <c r="N26" s="1">
        <v>5</v>
      </c>
      <c r="O26" s="1">
        <v>38</v>
      </c>
      <c r="P26" s="8" t="s">
        <v>20</v>
      </c>
      <c r="Q26" s="8" t="s">
        <v>21</v>
      </c>
    </row>
    <row r="27" spans="11:17" ht="30" x14ac:dyDescent="0.25">
      <c r="N27" s="7">
        <v>9</v>
      </c>
      <c r="O27" s="7">
        <v>19</v>
      </c>
      <c r="P27" s="8" t="s">
        <v>22</v>
      </c>
      <c r="Q27" s="1" t="s">
        <v>23</v>
      </c>
    </row>
    <row r="28" spans="11:17" ht="45" x14ac:dyDescent="0.25">
      <c r="N28" s="7">
        <v>9</v>
      </c>
      <c r="O28" s="7">
        <v>20</v>
      </c>
      <c r="P28" s="8" t="s">
        <v>24</v>
      </c>
      <c r="Q28" s="1" t="s">
        <v>25</v>
      </c>
    </row>
    <row r="29" spans="11:17" ht="30" x14ac:dyDescent="0.25">
      <c r="N29" s="9">
        <v>6</v>
      </c>
      <c r="O29" s="9" t="s">
        <v>26</v>
      </c>
      <c r="P29" s="8" t="s">
        <v>27</v>
      </c>
      <c r="Q29" s="8" t="s">
        <v>28</v>
      </c>
    </row>
    <row r="30" spans="11:17" x14ac:dyDescent="0.25">
      <c r="Q30" s="11" t="s">
        <v>31</v>
      </c>
    </row>
    <row r="31" spans="11:17" x14ac:dyDescent="0.25">
      <c r="P31" s="13" t="s">
        <v>32</v>
      </c>
      <c r="Q31" s="12"/>
    </row>
    <row r="32" spans="11:17" x14ac:dyDescent="0.25">
      <c r="Q32" s="12"/>
    </row>
    <row r="33" spans="17:17" x14ac:dyDescent="0.25">
      <c r="Q33" s="12"/>
    </row>
  </sheetData>
  <mergeCells count="1">
    <mergeCell ref="Q30:Q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2024-07-23T10:33:09Z</dcterms:modified>
</cp:coreProperties>
</file>