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  <sheet name="Sheet3" sheetId="3" r:id="rId3"/>
    <sheet name="Sheet4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9" i="1" l="1"/>
  <c r="N20" i="1" l="1"/>
  <c r="I33" i="1" l="1"/>
  <c r="I32" i="1"/>
  <c r="P3" i="1"/>
  <c r="Q2" i="1"/>
  <c r="N9" i="1"/>
  <c r="N8" i="1"/>
  <c r="N6" i="1"/>
  <c r="N4" i="1"/>
  <c r="N3" i="1"/>
  <c r="N12" i="1" s="1"/>
  <c r="N10" i="1" l="1"/>
  <c r="N11" i="1" s="1"/>
  <c r="N16" i="1"/>
  <c r="N18" i="1" l="1"/>
  <c r="N17" i="1"/>
  <c r="C15" i="1" l="1"/>
  <c r="D15" i="1"/>
  <c r="D11" i="1"/>
  <c r="C11" i="1"/>
  <c r="B15" i="1"/>
  <c r="C22" i="1"/>
  <c r="C23" i="1"/>
  <c r="C24" i="1"/>
  <c r="C25" i="1"/>
  <c r="C26" i="1"/>
  <c r="C27" i="1"/>
  <c r="C28" i="1"/>
  <c r="K4" i="1"/>
  <c r="C21" i="1"/>
  <c r="A19" i="1"/>
  <c r="A3" i="1"/>
</calcChain>
</file>

<file path=xl/sharedStrings.xml><?xml version="1.0" encoding="utf-8"?>
<sst xmlns="http://schemas.openxmlformats.org/spreadsheetml/2006/main" count="28" uniqueCount="26">
  <si>
    <t>18.05.2011</t>
  </si>
  <si>
    <t>BU</t>
  </si>
  <si>
    <t>Index</t>
  </si>
  <si>
    <t>OC</t>
  </si>
  <si>
    <t>CC</t>
  </si>
  <si>
    <t>Measurement</t>
  </si>
  <si>
    <t>Carpet</t>
  </si>
  <si>
    <t>Engineer Rate</t>
  </si>
  <si>
    <t>Sold Out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</si>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</sst>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">
    <xf numFmtId="0" fontId="0" fillId="0" borderId="0" xfId="0"/>
    <xf numFmtId="0" fontId="2" fillId="0" borderId="1" xfId="0" applyFont="1" applyBorder="1"/>
    <xf numFmtId="43" fontId="3" fillId="0" borderId="1" xfId="1" applyFont="1" applyFill="1" applyBorder="1"/>
    <xf numFmtId="0" fontId="2" fillId="0" borderId="1" xfId="0" applyFont="1" applyBorder="1" applyAlignment="1">
      <alignment wrapText="1"/>
    </xf>
    <xf numFmtId="0" fontId="3" fillId="0" borderId="1" xfId="0" applyFont="1" applyBorder="1"/>
    <xf numFmtId="10" fontId="3" fillId="0" borderId="1" xfId="0" applyNumberFormat="1" applyFont="1" applyBorder="1"/>
    <xf numFmtId="0" fontId="2" fillId="2" borderId="1" xfId="0" applyFont="1" applyFill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2" fillId="0" borderId="1" xfId="0" applyFont="1" applyFill="1" applyBorder="1"/>
    <xf numFmtId="43" fontId="3" fillId="0" borderId="1" xfId="0" applyNumberFormat="1" applyFont="1" applyFill="1" applyBorder="1"/>
    <xf numFmtId="0" fontId="3" fillId="0" borderId="1" xfId="0" applyFont="1" applyFill="1" applyBorder="1"/>
    <xf numFmtId="0" fontId="0" fillId="3" borderId="0" xfId="0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439062</xdr:colOff>
      <xdr:row>29</xdr:row>
      <xdr:rowOff>38876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35062" cy="55633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25</xdr:col>
      <xdr:colOff>607695</xdr:colOff>
      <xdr:row>78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6477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24</xdr:col>
      <xdr:colOff>607695</xdr:colOff>
      <xdr:row>126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621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33</xdr:row>
      <xdr:rowOff>0</xdr:rowOff>
    </xdr:from>
    <xdr:to>
      <xdr:col>51</xdr:col>
      <xdr:colOff>607695</xdr:colOff>
      <xdr:row>77</xdr:row>
      <xdr:rowOff>189428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59200" y="6286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84</xdr:row>
      <xdr:rowOff>0</xdr:rowOff>
    </xdr:from>
    <xdr:to>
      <xdr:col>51</xdr:col>
      <xdr:colOff>607695</xdr:colOff>
      <xdr:row>128</xdr:row>
      <xdr:rowOff>189428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459200" y="16002000"/>
          <a:ext cx="15238095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392622</xdr:colOff>
      <xdr:row>38</xdr:row>
      <xdr:rowOff>105800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23022" cy="7344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135070</xdr:colOff>
      <xdr:row>36</xdr:row>
      <xdr:rowOff>181957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27070" cy="70399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tabSelected="1" workbookViewId="0">
      <selection activeCell="N20" sqref="N20"/>
    </sheetView>
  </sheetViews>
  <sheetFormatPr defaultRowHeight="15" x14ac:dyDescent="0.25"/>
  <cols>
    <col min="13" max="13" width="19.5703125" bestFit="1" customWidth="1"/>
    <col min="14" max="14" width="12.140625" bestFit="1" customWidth="1"/>
  </cols>
  <sheetData>
    <row r="1" spans="1:17" ht="16.5" x14ac:dyDescent="0.3">
      <c r="A1" t="s">
        <v>1</v>
      </c>
      <c r="E1">
        <v>6</v>
      </c>
      <c r="F1" t="s">
        <v>2</v>
      </c>
      <c r="M1" s="1" t="s">
        <v>9</v>
      </c>
      <c r="N1" s="2">
        <v>6200</v>
      </c>
      <c r="P1">
        <v>2024</v>
      </c>
      <c r="Q1">
        <v>26620</v>
      </c>
    </row>
    <row r="2" spans="1:17" ht="82.5" x14ac:dyDescent="0.3">
      <c r="A2">
        <v>55.73</v>
      </c>
      <c r="E2">
        <v>16</v>
      </c>
      <c r="F2" t="s">
        <v>3</v>
      </c>
      <c r="G2">
        <v>1993</v>
      </c>
      <c r="K2">
        <v>600</v>
      </c>
      <c r="M2" s="3" t="s">
        <v>10</v>
      </c>
      <c r="N2" s="2">
        <v>2500</v>
      </c>
      <c r="P2">
        <v>1993</v>
      </c>
      <c r="Q2">
        <f>Q1/10.764</f>
        <v>2473.0583426235603</v>
      </c>
    </row>
    <row r="3" spans="1:17" ht="16.5" x14ac:dyDescent="0.3">
      <c r="A3">
        <f>A2*10.764</f>
        <v>599.87771999999995</v>
      </c>
      <c r="E3">
        <v>18</v>
      </c>
      <c r="F3" t="s">
        <v>4</v>
      </c>
      <c r="K3">
        <v>5500</v>
      </c>
      <c r="M3" s="1" t="s">
        <v>11</v>
      </c>
      <c r="N3" s="2">
        <f>N1-N2</f>
        <v>3700</v>
      </c>
      <c r="P3">
        <f>P1-P2</f>
        <v>31</v>
      </c>
    </row>
    <row r="4" spans="1:17" ht="16.5" x14ac:dyDescent="0.3">
      <c r="A4">
        <v>600</v>
      </c>
      <c r="K4">
        <f>K3*K2</f>
        <v>3300000</v>
      </c>
      <c r="M4" s="1" t="s">
        <v>12</v>
      </c>
      <c r="N4" s="2">
        <f>N2*1</f>
        <v>2500</v>
      </c>
    </row>
    <row r="5" spans="1:17" ht="16.5" x14ac:dyDescent="0.3">
      <c r="M5" s="1" t="s">
        <v>13</v>
      </c>
      <c r="N5" s="4">
        <v>31</v>
      </c>
    </row>
    <row r="6" spans="1:17" ht="16.5" x14ac:dyDescent="0.3">
      <c r="A6" t="s">
        <v>0</v>
      </c>
      <c r="M6" s="1" t="s">
        <v>14</v>
      </c>
      <c r="N6" s="4">
        <f>N7-N5</f>
        <v>29</v>
      </c>
    </row>
    <row r="7" spans="1:17" ht="16.5" x14ac:dyDescent="0.3">
      <c r="A7">
        <v>1115000</v>
      </c>
      <c r="M7" s="1" t="s">
        <v>15</v>
      </c>
      <c r="N7" s="4">
        <v>60</v>
      </c>
    </row>
    <row r="8" spans="1:17" ht="49.5" x14ac:dyDescent="0.3">
      <c r="M8" s="3" t="s">
        <v>16</v>
      </c>
      <c r="N8" s="4">
        <f>90*N5/N7</f>
        <v>46.5</v>
      </c>
    </row>
    <row r="9" spans="1:17" ht="16.5" x14ac:dyDescent="0.3">
      <c r="M9" s="1"/>
      <c r="N9" s="5">
        <f>N8%</f>
        <v>0.46500000000000002</v>
      </c>
    </row>
    <row r="10" spans="1:17" ht="16.5" x14ac:dyDescent="0.3">
      <c r="A10" t="s">
        <v>5</v>
      </c>
      <c r="M10" s="1" t="s">
        <v>17</v>
      </c>
      <c r="N10" s="2">
        <f>N4*N9</f>
        <v>1162.5</v>
      </c>
    </row>
    <row r="11" spans="1:17" ht="16.5" x14ac:dyDescent="0.3">
      <c r="A11" t="s">
        <v>6</v>
      </c>
      <c r="B11">
        <v>468</v>
      </c>
      <c r="C11">
        <f>B11*1.2</f>
        <v>561.6</v>
      </c>
      <c r="D11">
        <f>C11*1.2</f>
        <v>673.92</v>
      </c>
      <c r="M11" s="1" t="s">
        <v>18</v>
      </c>
      <c r="N11" s="2">
        <f>N4-N10</f>
        <v>1337.5</v>
      </c>
    </row>
    <row r="12" spans="1:17" ht="16.5" x14ac:dyDescent="0.3">
      <c r="M12" s="1" t="s">
        <v>11</v>
      </c>
      <c r="N12" s="2">
        <f>N3</f>
        <v>3700</v>
      </c>
    </row>
    <row r="13" spans="1:17" ht="16.5" x14ac:dyDescent="0.3">
      <c r="M13" s="1" t="s">
        <v>19</v>
      </c>
      <c r="N13" s="2">
        <v>5038</v>
      </c>
    </row>
    <row r="14" spans="1:17" ht="16.5" x14ac:dyDescent="0.3">
      <c r="A14" t="s">
        <v>7</v>
      </c>
      <c r="M14" s="1"/>
      <c r="N14" s="4"/>
    </row>
    <row r="15" spans="1:17" ht="16.5" x14ac:dyDescent="0.3">
      <c r="A15">
        <v>3200000</v>
      </c>
      <c r="B15">
        <f>A15/468</f>
        <v>6837.6068376068379</v>
      </c>
      <c r="C15">
        <f>B15/1.2</f>
        <v>5698.0056980056988</v>
      </c>
      <c r="D15">
        <f>C15/1.2</f>
        <v>4748.3380816714161</v>
      </c>
      <c r="M15" s="6" t="s">
        <v>20</v>
      </c>
      <c r="N15" s="7">
        <v>600</v>
      </c>
    </row>
    <row r="16" spans="1:17" ht="16.5" x14ac:dyDescent="0.3">
      <c r="A16">
        <v>3500000</v>
      </c>
      <c r="M16" s="6" t="s">
        <v>21</v>
      </c>
      <c r="N16" s="8">
        <f>N13*N15</f>
        <v>3022800</v>
      </c>
    </row>
    <row r="17" spans="1:14" ht="16.5" x14ac:dyDescent="0.3">
      <c r="M17" s="9" t="s">
        <v>22</v>
      </c>
      <c r="N17" s="10">
        <f>N16*90%</f>
        <v>2720520</v>
      </c>
    </row>
    <row r="18" spans="1:14" ht="16.5" x14ac:dyDescent="0.3">
      <c r="A18">
        <v>34300</v>
      </c>
      <c r="M18" s="9" t="s">
        <v>23</v>
      </c>
      <c r="N18" s="10">
        <f>N16*80%</f>
        <v>2418240</v>
      </c>
    </row>
    <row r="19" spans="1:14" ht="16.5" x14ac:dyDescent="0.3">
      <c r="A19">
        <f>A18/10.764</f>
        <v>3186.5477517651434</v>
      </c>
      <c r="M19" s="9" t="s">
        <v>24</v>
      </c>
      <c r="N19" s="10">
        <f>N15*N2</f>
        <v>1500000</v>
      </c>
    </row>
    <row r="20" spans="1:14" ht="16.5" x14ac:dyDescent="0.3">
      <c r="M20" s="11" t="s">
        <v>25</v>
      </c>
      <c r="N20" s="10">
        <f>N16*0.025/12</f>
        <v>6297.5</v>
      </c>
    </row>
    <row r="21" spans="1:14" x14ac:dyDescent="0.25">
      <c r="A21">
        <v>718</v>
      </c>
      <c r="B21">
        <v>2800000</v>
      </c>
      <c r="C21">
        <f>B21/A21</f>
        <v>3899.7214484679666</v>
      </c>
      <c r="D21" t="s">
        <v>8</v>
      </c>
    </row>
    <row r="22" spans="1:14" x14ac:dyDescent="0.25">
      <c r="A22">
        <v>540</v>
      </c>
      <c r="B22">
        <v>2200000</v>
      </c>
      <c r="C22">
        <f t="shared" ref="C22:C28" si="0">B22/A22</f>
        <v>4074.0740740740739</v>
      </c>
    </row>
    <row r="23" spans="1:14" x14ac:dyDescent="0.25">
      <c r="A23" s="12">
        <v>364</v>
      </c>
      <c r="B23" s="12">
        <v>2000000</v>
      </c>
      <c r="C23" s="12">
        <f t="shared" si="0"/>
        <v>5494.5054945054944</v>
      </c>
    </row>
    <row r="24" spans="1:14" x14ac:dyDescent="0.25">
      <c r="A24">
        <v>1000</v>
      </c>
      <c r="B24">
        <v>5100000</v>
      </c>
      <c r="C24">
        <f t="shared" si="0"/>
        <v>5100</v>
      </c>
    </row>
    <row r="25" spans="1:14" x14ac:dyDescent="0.25">
      <c r="A25" s="12">
        <v>500</v>
      </c>
      <c r="B25" s="12">
        <v>2500000</v>
      </c>
      <c r="C25" s="12">
        <f t="shared" si="0"/>
        <v>5000</v>
      </c>
    </row>
    <row r="26" spans="1:14" x14ac:dyDescent="0.25">
      <c r="A26">
        <v>710</v>
      </c>
      <c r="B26">
        <v>2500000</v>
      </c>
      <c r="C26">
        <f t="shared" si="0"/>
        <v>3521.1267605633802</v>
      </c>
    </row>
    <row r="27" spans="1:14" x14ac:dyDescent="0.25">
      <c r="A27">
        <v>1030</v>
      </c>
      <c r="B27">
        <v>5000000</v>
      </c>
      <c r="C27">
        <f t="shared" si="0"/>
        <v>4854.3689320388348</v>
      </c>
      <c r="D27" t="s">
        <v>8</v>
      </c>
    </row>
    <row r="28" spans="1:14" x14ac:dyDescent="0.25">
      <c r="C28" t="e">
        <f t="shared" si="0"/>
        <v>#DIV/0!</v>
      </c>
    </row>
    <row r="32" spans="1:14" x14ac:dyDescent="0.25">
      <c r="G32">
        <v>801</v>
      </c>
      <c r="H32">
        <v>1030</v>
      </c>
      <c r="I32">
        <f>H32/G32</f>
        <v>1.285892634207241</v>
      </c>
      <c r="J32">
        <v>4987</v>
      </c>
    </row>
    <row r="33" spans="7:10" x14ac:dyDescent="0.25">
      <c r="G33">
        <v>468</v>
      </c>
      <c r="H33">
        <v>600</v>
      </c>
      <c r="I33">
        <f>H33/G33</f>
        <v>1.2820512820512822</v>
      </c>
      <c r="J33">
        <v>5038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25" zoomScaleNormal="25" workbookViewId="0">
      <selection activeCell="AB85" sqref="AB8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2024-07-29T04:17:40Z</dcterms:modified>
</cp:coreProperties>
</file>