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KALIDAS RAMRAO JADHAV - SBI\"/>
    </mc:Choice>
  </mc:AlternateContent>
  <xr:revisionPtr revIDLastSave="0" documentId="13_ncr:1_{22D30372-B237-4113-BF19-2E92977362B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12" i="18" l="1"/>
  <c r="Q22" i="17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<sst xmlns="http://schemas.openxmlformats.org/spreadsheetml/2006/main" count="50" uniqueCount="43">
  <si>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</si>
  <si>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</si>
  <si>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</si>
  <si>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</si>
  <si>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</si>
  <si>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</si>
  <si>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</si>
  <si>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</si>
  <si>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</si>
  <si>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</si>
  <si>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</si>
  <si>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</si>
  <si>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</si>
  <si>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</si>
  <si>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</si>
  <si>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</si>
  <si>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</si>
  <si>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</si>
  <si>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</si>
  <si>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</si>
  <si>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</si>
  <si>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</si>
  <si>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</si>
  <si>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</si>
  <si>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</si>
  <si>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</si>
  <si>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</si>
  <si>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</si>
  <si>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</si>
  <si>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</si>
  <si>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</si>
  <si>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</si>
  <si>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</si>
  <si>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</si>
  <si>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</si>
  <si>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</si>
  <si>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</si>
  <si>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</si>
  <si>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</si>
  <si>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RBO Sanpada ) -KALIDAS RAMRAO JADHAV</t>
  </si>
  <si>
    <t>Agree CA</t>
  </si>
  <si>
    <t>Terrace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</si>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</sst>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44</xdr:row>
      <xdr:rowOff>182106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F025B0-AEA1-4DD6-BEB0-0E79AFD50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48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C1FFAB-4CFF-407A-A280-54AE39BA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0211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41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09F02-8483-41AF-A980-85369AE5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778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67781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7BC321-86EC-42FD-86AA-EC4FD90E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925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46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FBF510-5AC7-4159-9AFC-12262158E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7554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163139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20F136-0396-4D6A-BAE7-0F2BC417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97539" cy="7363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0074A4-5D5F-424E-B544-9613CFA6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821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X45" sqref="X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618</v>
      </c>
      <c r="C3" s="4">
        <f>B3*1.2</f>
        <v>741.6</v>
      </c>
      <c r="D3" s="4">
        <f t="shared" ref="D3:D14" si="2">C3*1.2</f>
        <v>889.92</v>
      </c>
      <c r="E3" s="5">
        <f t="shared" ref="E3:E14" si="3">R3</f>
        <v>9000000</v>
      </c>
      <c r="F3" s="9">
        <f t="shared" ref="F3:F14" si="4">ROUND((E3/B3),0)</f>
        <v>14563</v>
      </c>
      <c r="G3" s="9">
        <f t="shared" ref="G3:G14" si="5">ROUND((E3/C3),0)</f>
        <v>12136</v>
      </c>
      <c r="H3" s="9">
        <f t="shared" ref="H3:H14" si="6">ROUND((E3/D3),0)</f>
        <v>10113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618</v>
      </c>
      <c r="R3" s="2">
        <v>9000000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663</v>
      </c>
      <c r="C4" s="44">
        <f t="shared" ref="C4:C9" si="11">B4*1.2</f>
        <v>795.6</v>
      </c>
      <c r="D4" s="44">
        <f t="shared" ref="D4:D9" si="12">C4*1.2</f>
        <v>954.72</v>
      </c>
      <c r="E4" s="45">
        <f t="shared" ref="E4:E9" si="13">R4</f>
        <v>9950000</v>
      </c>
      <c r="F4" s="44">
        <f t="shared" ref="F4:F9" si="14">ROUND((E4/B4),0)</f>
        <v>15008</v>
      </c>
      <c r="G4" s="44">
        <f t="shared" ref="G4:G9" si="15">ROUND((E4/C4),0)</f>
        <v>12506</v>
      </c>
      <c r="H4" s="44">
        <f t="shared" ref="H4:H9" si="16">ROUND((E4/D4),0)</f>
        <v>10422</v>
      </c>
      <c r="I4" s="44" t="e">
        <f>#REF!</f>
        <v>#REF!</v>
      </c>
      <c r="J4" s="44">
        <f t="shared" ref="J4:J9" si="17">S4</f>
        <v>2020</v>
      </c>
      <c r="O4" s="46">
        <v>0</v>
      </c>
      <c r="P4" s="46">
        <f t="shared" ref="P4:P9" si="18">O4/1.2</f>
        <v>0</v>
      </c>
      <c r="Q4" s="46">
        <v>663</v>
      </c>
      <c r="R4" s="47">
        <v>9950000</v>
      </c>
      <c r="S4" s="46">
        <v>2020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620</v>
      </c>
      <c r="C16" s="4">
        <f>B16*1.2</f>
        <v>744</v>
      </c>
      <c r="D16" s="4">
        <f t="shared" ref="D16:D28" si="34">C16*1.2</f>
        <v>892.8</v>
      </c>
      <c r="E16" s="5">
        <f t="shared" ref="E16:E28" si="35">R16</f>
        <v>10700000</v>
      </c>
      <c r="F16" s="9">
        <f t="shared" ref="F16:F28" si="36">ROUND((E16/B16),0)</f>
        <v>17258</v>
      </c>
      <c r="G16" s="9">
        <f t="shared" ref="G16:G28" si="37">ROUND((E16/C16),0)</f>
        <v>14382</v>
      </c>
      <c r="H16" s="9">
        <f t="shared" ref="H16:H28" si="38">ROUND((E16/D16),0)</f>
        <v>11985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620</v>
      </c>
      <c r="R16" s="2">
        <v>10700000</v>
      </c>
    </row>
    <row r="17" spans="1:24" x14ac:dyDescent="0.25">
      <c r="A17" s="4">
        <f t="shared" si="32"/>
        <v>0</v>
      </c>
      <c r="B17" s="4">
        <f t="shared" si="33"/>
        <v>863</v>
      </c>
      <c r="C17" s="4">
        <f t="shared" ref="C17:C28" si="41">B17*1.2</f>
        <v>1035.5999999999999</v>
      </c>
      <c r="D17" s="4">
        <f t="shared" si="34"/>
        <v>1242.7199999999998</v>
      </c>
      <c r="E17" s="5">
        <f t="shared" si="35"/>
        <v>14200000</v>
      </c>
      <c r="F17" s="9">
        <f t="shared" si="36"/>
        <v>16454</v>
      </c>
      <c r="G17" s="9">
        <f t="shared" si="37"/>
        <v>13712</v>
      </c>
      <c r="H17" s="9">
        <f t="shared" si="38"/>
        <v>11427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863</v>
      </c>
      <c r="R17" s="2">
        <v>14200000</v>
      </c>
    </row>
    <row r="18" spans="1:24" s="46" customFormat="1" x14ac:dyDescent="0.25">
      <c r="A18" s="44">
        <f t="shared" si="32"/>
        <v>0</v>
      </c>
      <c r="B18" s="44">
        <f t="shared" si="33"/>
        <v>650</v>
      </c>
      <c r="C18" s="44">
        <f t="shared" si="41"/>
        <v>780</v>
      </c>
      <c r="D18" s="44">
        <f t="shared" si="34"/>
        <v>936</v>
      </c>
      <c r="E18" s="45">
        <f t="shared" si="35"/>
        <v>12000000</v>
      </c>
      <c r="F18" s="44">
        <f t="shared" si="36"/>
        <v>18462</v>
      </c>
      <c r="G18" s="44">
        <f t="shared" si="37"/>
        <v>15385</v>
      </c>
      <c r="H18" s="44">
        <f t="shared" si="38"/>
        <v>12821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650</v>
      </c>
      <c r="R18" s="47">
        <v>12000000</v>
      </c>
    </row>
    <row r="19" spans="1:24" x14ac:dyDescent="0.25">
      <c r="A19" s="4">
        <f t="shared" si="32"/>
        <v>0</v>
      </c>
      <c r="B19" s="4">
        <f t="shared" si="33"/>
        <v>682</v>
      </c>
      <c r="C19" s="4">
        <f t="shared" si="41"/>
        <v>818.4</v>
      </c>
      <c r="D19" s="4">
        <f t="shared" si="34"/>
        <v>982.07999999999993</v>
      </c>
      <c r="E19" s="5">
        <f t="shared" si="35"/>
        <v>10800000</v>
      </c>
      <c r="F19" s="9">
        <f t="shared" si="36"/>
        <v>15836</v>
      </c>
      <c r="G19" s="9">
        <f t="shared" si="37"/>
        <v>13196</v>
      </c>
      <c r="H19" s="9">
        <f t="shared" si="38"/>
        <v>10997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682</v>
      </c>
      <c r="R19" s="2">
        <v>10800000</v>
      </c>
    </row>
    <row r="20" spans="1:24" s="46" customFormat="1" x14ac:dyDescent="0.25">
      <c r="A20" s="44">
        <f t="shared" si="32"/>
        <v>0</v>
      </c>
      <c r="B20" s="44">
        <f t="shared" si="33"/>
        <v>800</v>
      </c>
      <c r="C20" s="44">
        <f t="shared" si="41"/>
        <v>960</v>
      </c>
      <c r="D20" s="44">
        <f t="shared" si="34"/>
        <v>1152</v>
      </c>
      <c r="E20" s="45">
        <f t="shared" si="35"/>
        <v>14500000</v>
      </c>
      <c r="F20" s="44">
        <f t="shared" si="36"/>
        <v>18125</v>
      </c>
      <c r="G20" s="44">
        <f t="shared" si="37"/>
        <v>15104</v>
      </c>
      <c r="H20" s="44">
        <f t="shared" si="38"/>
        <v>12587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800</v>
      </c>
      <c r="R20" s="47">
        <v>14500000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17000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14500</v>
      </c>
      <c r="X31" s="22"/>
    </row>
    <row r="32" spans="1:24" ht="15.75" x14ac:dyDescent="0.25">
      <c r="E32" t="s">
        <v>40</v>
      </c>
      <c r="F32" s="7">
        <v>777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47</v>
      </c>
      <c r="S33" s="10"/>
      <c r="T33" s="10"/>
      <c r="U33" s="17" t="s">
        <v>17</v>
      </c>
      <c r="V33" s="23"/>
      <c r="W33" s="24">
        <f>X33-X34</f>
        <v>14</v>
      </c>
      <c r="X33" s="25">
        <v>2024</v>
      </c>
    </row>
    <row r="34" spans="5:25" ht="15.75" x14ac:dyDescent="0.25">
      <c r="F34" s="7">
        <f>SUM(F32:F33)</f>
        <v>824</v>
      </c>
      <c r="S34" s="10"/>
      <c r="T34" s="10"/>
      <c r="U34" s="17" t="s">
        <v>18</v>
      </c>
      <c r="V34" s="23"/>
      <c r="W34" s="24">
        <f>W35-W33</f>
        <v>46</v>
      </c>
      <c r="X34" s="31">
        <v>2010</v>
      </c>
      <c r="Y34" t="s">
        <v>42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21</v>
      </c>
      <c r="X36" s="24"/>
    </row>
    <row r="37" spans="5:25" ht="15.75" x14ac:dyDescent="0.25">
      <c r="U37" s="17"/>
      <c r="V37" s="26"/>
      <c r="W37" s="27">
        <f>W36%</f>
        <v>0.21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525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1975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14500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16475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824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13575400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13303892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10860320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2060000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28282.083333333332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5" sqref="T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20:Q22"/>
  <sheetViews>
    <sheetView topLeftCell="A10" zoomScaleNormal="100" workbookViewId="0">
      <selection activeCell="S27" sqref="S27"/>
    </sheetView>
  </sheetViews>
  <sheetFormatPr defaultRowHeight="15" x14ac:dyDescent="0.25"/>
  <sheetData>
    <row r="20" spans="17:17" x14ac:dyDescent="0.25">
      <c r="Q20">
        <v>587</v>
      </c>
    </row>
    <row r="21" spans="17:17" x14ac:dyDescent="0.25">
      <c r="Q21">
        <v>31</v>
      </c>
    </row>
    <row r="22" spans="17:17" x14ac:dyDescent="0.25">
      <c r="Q22">
        <f>SUM(Q20:Q21)</f>
        <v>618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0:Y12"/>
  <sheetViews>
    <sheetView topLeftCell="F1" zoomScaleNormal="100" workbookViewId="0">
      <selection activeCell="AB17" sqref="AB17"/>
    </sheetView>
  </sheetViews>
  <sheetFormatPr defaultRowHeight="15" x14ac:dyDescent="0.25"/>
  <sheetData>
    <row r="10" spans="25:25" x14ac:dyDescent="0.25">
      <c r="Y10">
        <v>638</v>
      </c>
    </row>
    <row r="11" spans="25:25" x14ac:dyDescent="0.25">
      <c r="Y11">
        <v>25</v>
      </c>
    </row>
    <row r="12" spans="25:25" x14ac:dyDescent="0.25">
      <c r="Y12">
        <f>SUM(Y10:Y11)</f>
        <v>663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24" sqref="R2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2024-07-23T06:32:15Z</dcterms:modified>
</cp:coreProperties>
</file>