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F8" i="1"/>
  <c r="D18" i="1"/>
  <c r="D6" i="1"/>
  <c r="D12" i="1"/>
  <c r="D4" i="1"/>
  <c r="D5" i="1"/>
  <c r="D8" i="1"/>
  <c r="D9" i="1"/>
  <c r="D10" i="1"/>
  <c r="D11" i="1"/>
  <c r="D14" i="1"/>
  <c r="D15" i="1"/>
  <c r="D16" i="1"/>
  <c r="D17" i="1"/>
  <c r="D3" i="1"/>
  <c r="Q9" i="1"/>
  <c r="P8" i="1"/>
  <c r="P9" i="1"/>
  <c r="P7" i="1"/>
  <c r="O9" i="1"/>
  <c r="L19" i="1"/>
  <c r="L8" i="1"/>
  <c r="L9" i="1" s="1"/>
  <c r="L6" i="1"/>
  <c r="L4" i="1"/>
  <c r="L3" i="1"/>
  <c r="L12" i="1" s="1"/>
  <c r="L10" i="1" l="1"/>
  <c r="L11" i="1" s="1"/>
  <c r="L13" i="1" s="1"/>
  <c r="L16" i="1" s="1"/>
  <c r="L17" i="1" l="1"/>
  <c r="L20" i="1"/>
  <c r="L18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<sst xmlns="http://schemas.openxmlformats.org/spreadsheetml/2006/main" count="24" uniqueCount="23">
  <si>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</si>
  <si>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</si>
  <si>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</si>
  <si>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</si>
  <si>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</si>
  <si>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</si>
  <si>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</si>
  <si>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</si>
  <si>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</si>
  <si>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</si>
  <si>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</si>
  <si>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</si>
  <si>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</si>
  <si>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</si>
  <si>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</si>
  <si>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</si>
  <si>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</si>
  <si>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Address</t>
  </si>
  <si>
    <t>Ground</t>
  </si>
  <si>
    <t>Ground + 1 + Terrace Floor</t>
  </si>
  <si>
    <t>No. of Units</t>
  </si>
  <si>
    <t>Independent Unit</t>
  </si>
  <si>
    <t>removed Residential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</si>
</sst>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topLeftCell="A19" workbookViewId="0">
      <selection activeCell="G30" sqref="G30"/>
    </sheetView>
  </sheetViews>
  <sheetFormatPr defaultRowHeight="15" x14ac:dyDescent="0.25"/>
  <cols>
    <col min="9" max="9" width="37.7109375" customWidth="1"/>
    <col min="11" max="11" width="19.5703125" bestFit="1" customWidth="1"/>
    <col min="12" max="12" width="12.140625" bestFit="1" customWidth="1"/>
  </cols>
  <sheetData>
    <row r="1" spans="2:17" ht="16.5" x14ac:dyDescent="0.3">
      <c r="K1" s="1" t="s">
        <v>0</v>
      </c>
      <c r="L1" s="2">
        <v>14500</v>
      </c>
      <c r="O1">
        <v>2024</v>
      </c>
    </row>
    <row r="2" spans="2:17" ht="82.5" x14ac:dyDescent="0.3">
      <c r="K2" s="3" t="s">
        <v>1</v>
      </c>
      <c r="L2" s="2">
        <v>2800</v>
      </c>
      <c r="O2">
        <v>2016</v>
      </c>
    </row>
    <row r="3" spans="2:17" ht="16.5" x14ac:dyDescent="0.3">
      <c r="B3">
        <v>14.56</v>
      </c>
      <c r="C3">
        <v>9.02</v>
      </c>
      <c r="D3">
        <f>C3*B3</f>
        <v>131.3312</v>
      </c>
      <c r="K3" s="1" t="s">
        <v>2</v>
      </c>
      <c r="L3" s="2">
        <f>L1-L2</f>
        <v>11700</v>
      </c>
      <c r="O3">
        <f>O1-O2</f>
        <v>8</v>
      </c>
    </row>
    <row r="4" spans="2:17" ht="16.5" x14ac:dyDescent="0.3">
      <c r="B4">
        <v>6.89</v>
      </c>
      <c r="C4">
        <v>5.32</v>
      </c>
      <c r="D4">
        <f t="shared" ref="D4:D17" si="0">C4*B4</f>
        <v>36.654800000000002</v>
      </c>
      <c r="K4" s="1" t="s">
        <v>3</v>
      </c>
      <c r="L4" s="2">
        <f>L2*1</f>
        <v>2800</v>
      </c>
    </row>
    <row r="5" spans="2:17" ht="16.5" x14ac:dyDescent="0.3">
      <c r="B5">
        <v>3</v>
      </c>
      <c r="C5">
        <v>6.89</v>
      </c>
      <c r="D5">
        <f t="shared" si="0"/>
        <v>20.669999999999998</v>
      </c>
      <c r="F5">
        <v>189</v>
      </c>
      <c r="K5" s="1" t="s">
        <v>4</v>
      </c>
      <c r="L5" s="4">
        <v>8</v>
      </c>
    </row>
    <row r="6" spans="2:17" ht="16.5" x14ac:dyDescent="0.3">
      <c r="D6">
        <f>SUM(D3:D5)</f>
        <v>188.65599999999998</v>
      </c>
      <c r="F6">
        <v>184</v>
      </c>
      <c r="K6" s="1" t="s">
        <v>5</v>
      </c>
      <c r="L6" s="4">
        <f>L7-L5</f>
        <v>52</v>
      </c>
    </row>
    <row r="7" spans="2:17" ht="16.5" x14ac:dyDescent="0.3">
      <c r="F7">
        <v>188</v>
      </c>
      <c r="K7" s="1" t="s">
        <v>6</v>
      </c>
      <c r="L7" s="4">
        <v>60</v>
      </c>
      <c r="O7">
        <v>16.393000000000001</v>
      </c>
      <c r="P7">
        <f>O7*10.764</f>
        <v>176.454252</v>
      </c>
      <c r="Q7">
        <v>176</v>
      </c>
    </row>
    <row r="8" spans="2:17" ht="49.5" x14ac:dyDescent="0.3">
      <c r="B8">
        <v>7.26</v>
      </c>
      <c r="C8">
        <v>12.78</v>
      </c>
      <c r="D8">
        <f t="shared" si="0"/>
        <v>92.782799999999995</v>
      </c>
      <c r="F8">
        <f>SUM(F5:F7)</f>
        <v>561</v>
      </c>
      <c r="K8" s="3" t="s">
        <v>7</v>
      </c>
      <c r="L8" s="4">
        <f>90*L5/L7</f>
        <v>12</v>
      </c>
      <c r="O8">
        <v>10.095000000000001</v>
      </c>
      <c r="P8">
        <f t="shared" ref="P8:P9" si="1">O8*10.764</f>
        <v>108.66258000000001</v>
      </c>
      <c r="Q8">
        <v>109</v>
      </c>
    </row>
    <row r="9" spans="2:17" ht="16.5" x14ac:dyDescent="0.3">
      <c r="B9">
        <v>10.28</v>
      </c>
      <c r="C9">
        <v>5.47</v>
      </c>
      <c r="D9">
        <f t="shared" si="0"/>
        <v>56.231599999999993</v>
      </c>
      <c r="K9" s="1"/>
      <c r="L9" s="5">
        <f>L8%</f>
        <v>0.12</v>
      </c>
      <c r="O9">
        <f>SUM(O7:O8)</f>
        <v>26.488</v>
      </c>
      <c r="P9">
        <f t="shared" si="1"/>
        <v>285.11683199999999</v>
      </c>
      <c r="Q9">
        <f>SUM(Q7:Q8)</f>
        <v>285</v>
      </c>
    </row>
    <row r="10" spans="2:17" ht="16.5" x14ac:dyDescent="0.3">
      <c r="B10">
        <v>3.81</v>
      </c>
      <c r="C10">
        <v>2.91</v>
      </c>
      <c r="D10">
        <f t="shared" si="0"/>
        <v>11.087100000000001</v>
      </c>
      <c r="K10" s="1" t="s">
        <v>8</v>
      </c>
      <c r="L10" s="2">
        <f>L4*L9</f>
        <v>336</v>
      </c>
    </row>
    <row r="11" spans="2:17" ht="16.5" x14ac:dyDescent="0.3">
      <c r="B11">
        <v>3.5</v>
      </c>
      <c r="C11">
        <v>6.7</v>
      </c>
      <c r="D11">
        <f t="shared" si="0"/>
        <v>23.45</v>
      </c>
      <c r="K11" s="1" t="s">
        <v>9</v>
      </c>
      <c r="L11" s="2">
        <f>L4-L10</f>
        <v>2464</v>
      </c>
    </row>
    <row r="12" spans="2:17" ht="16.5" x14ac:dyDescent="0.3">
      <c r="D12">
        <f>SUM(D8:D11)</f>
        <v>183.55149999999998</v>
      </c>
      <c r="K12" s="1" t="s">
        <v>2</v>
      </c>
      <c r="L12" s="2">
        <f>L3</f>
        <v>11700</v>
      </c>
    </row>
    <row r="13" spans="2:17" ht="16.5" x14ac:dyDescent="0.3">
      <c r="K13" s="1" t="s">
        <v>10</v>
      </c>
      <c r="L13" s="2">
        <f>L12+L11</f>
        <v>14164</v>
      </c>
    </row>
    <row r="14" spans="2:17" ht="16.5" x14ac:dyDescent="0.3">
      <c r="B14">
        <v>6.92</v>
      </c>
      <c r="C14">
        <v>8.8000000000000007</v>
      </c>
      <c r="D14">
        <f t="shared" si="0"/>
        <v>60.896000000000001</v>
      </c>
      <c r="K14" s="1"/>
      <c r="L14" s="4"/>
    </row>
    <row r="15" spans="2:17" ht="16.5" x14ac:dyDescent="0.3">
      <c r="B15">
        <v>9.32</v>
      </c>
      <c r="C15">
        <v>8.8000000000000007</v>
      </c>
      <c r="D15">
        <f t="shared" si="0"/>
        <v>82.016000000000005</v>
      </c>
      <c r="K15" s="6" t="s">
        <v>11</v>
      </c>
      <c r="L15" s="7">
        <v>285</v>
      </c>
    </row>
    <row r="16" spans="2:17" ht="16.5" x14ac:dyDescent="0.3">
      <c r="B16">
        <v>3</v>
      </c>
      <c r="C16">
        <v>6.43</v>
      </c>
      <c r="D16">
        <f t="shared" si="0"/>
        <v>19.29</v>
      </c>
      <c r="K16" s="6" t="s">
        <v>12</v>
      </c>
      <c r="L16" s="8">
        <f>L13*L15</f>
        <v>4036740</v>
      </c>
    </row>
    <row r="17" spans="2:12" ht="16.5" x14ac:dyDescent="0.3">
      <c r="B17">
        <v>3.66</v>
      </c>
      <c r="C17">
        <v>7</v>
      </c>
      <c r="D17">
        <f t="shared" si="0"/>
        <v>25.62</v>
      </c>
      <c r="K17" s="9" t="s">
        <v>13</v>
      </c>
      <c r="L17" s="10">
        <f>L16*90%</f>
        <v>3633066</v>
      </c>
    </row>
    <row r="18" spans="2:12" ht="16.5" x14ac:dyDescent="0.3">
      <c r="D18">
        <f>SUM(D14:D17)</f>
        <v>187.822</v>
      </c>
      <c r="K18" s="9" t="s">
        <v>14</v>
      </c>
      <c r="L18" s="10">
        <f>L16*80%</f>
        <v>3229392</v>
      </c>
    </row>
    <row r="19" spans="2:12" ht="16.5" x14ac:dyDescent="0.3">
      <c r="K19" s="9" t="s">
        <v>15</v>
      </c>
      <c r="L19" s="10">
        <f>L15*L2</f>
        <v>798000</v>
      </c>
    </row>
    <row r="20" spans="2:12" ht="16.5" x14ac:dyDescent="0.3">
      <c r="K20" s="11" t="s">
        <v>16</v>
      </c>
      <c r="L20" s="10">
        <f>L16*0.025/12</f>
        <v>8409.875</v>
      </c>
    </row>
    <row r="27" spans="2:12" x14ac:dyDescent="0.25">
      <c r="G27" t="s">
        <v>17</v>
      </c>
      <c r="H27" t="s">
        <v>18</v>
      </c>
      <c r="I27" t="s">
        <v>19</v>
      </c>
    </row>
    <row r="28" spans="2:12" x14ac:dyDescent="0.25">
      <c r="G28">
        <v>5</v>
      </c>
      <c r="H28">
        <v>7</v>
      </c>
      <c r="I28" t="s">
        <v>20</v>
      </c>
      <c r="J28" t="s">
        <v>21</v>
      </c>
    </row>
    <row r="29" spans="2:12" x14ac:dyDescent="0.25">
      <c r="G2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2024-07-23T09:25:26Z</dcterms:modified>
</cp:coreProperties>
</file>