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ly 2024\Haja J Aalladeen - SBI\"/>
    </mc:Choice>
  </mc:AlternateContent>
  <xr:revisionPtr revIDLastSave="0" documentId="13_ncr:1_{2F0E0938-C794-492E-9BDC-B49DF7E077AB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G33" i="4" l="1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P4" i="4"/>
  <c r="Q4" i="4" s="1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Q3" i="4" s="1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<sst xmlns="http://schemas.openxmlformats.org/spreadsheetml/2006/main" count="50" uniqueCount="42">
  <si>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</si>
  <si>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</si>
  <si>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</si>
  <si>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</si>
  <si>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</si>
  <si>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</si>
  <si>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</si>
  <si>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</si>
  <si>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</si>
  <si>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</si>
  <si>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</si>
  <si>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</si>
  <si>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</si>
  <si>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</si>
  <si>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</si>
  <si>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</si>
  <si>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</si>
  <si>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</si>
  <si>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</si>
  <si>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</si>
  <si>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</si>
  <si>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</si>
  <si>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</si>
  <si>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</si>
  <si>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</si>
  <si>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</si>
  <si>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</si>
  <si>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</si>
  <si>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</si>
  <si>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</si>
  <si>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</si>
  <si>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</si>
  <si>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</si>
  <si>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</si>
  <si>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</si>
  <si>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</si>
  <si>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</si>
  <si>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</si>
  <si>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</si>
  <si>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Agree CA</t>
  </si>
  <si>
    <t>Approx</t>
  </si>
  <si>
    <t>State Bank Of India ( RASMECCC Panvel )  - HAJA J AALLADEEN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</si>
</sst>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3" fillId="0" borderId="0" xfId="0" applyFont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258402</xdr:colOff>
      <xdr:row>36</xdr:row>
      <xdr:rowOff>77104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D0D181-06B9-4971-BE89-4AF76E702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92802" cy="647790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296507</xdr:colOff>
      <xdr:row>44</xdr:row>
      <xdr:rowOff>162958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A13F92-C198-48BF-B0C8-8EE89839C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30907" cy="740195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286981</xdr:colOff>
      <xdr:row>40</xdr:row>
      <xdr:rowOff>124879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35352B-5965-4F9E-81A6-A8FB59951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21381" cy="755437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172665</xdr:colOff>
      <xdr:row>42</xdr:row>
      <xdr:rowOff>10570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2BE328-99DC-48D3-B41B-A1E0D79F3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07065" cy="748769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220297</xdr:colOff>
      <xdr:row>46</xdr:row>
      <xdr:rowOff>105827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68124F-211B-4E0D-95E2-FCA47E8FF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54697" cy="753532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18</xdr:col>
      <xdr:colOff>201074</xdr:colOff>
      <xdr:row>47</xdr:row>
      <xdr:rowOff>153671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9A3982-3242-4196-A807-944FFD181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7516274" cy="910717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267928</xdr:colOff>
      <xdr:row>43</xdr:row>
      <xdr:rowOff>10643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FF91A6-F8DE-4F11-B348-E739CF388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02328" cy="80116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25" zoomScaleNormal="100" workbookViewId="0">
      <selection activeCell="R38" sqref="R3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2" t="s">
        <v>35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0</v>
      </c>
      <c r="C3" s="4">
        <f>B3*1.2</f>
        <v>0</v>
      </c>
      <c r="D3" s="4">
        <f t="shared" ref="D3:D14" si="2">C3*1.2</f>
        <v>0</v>
      </c>
      <c r="E3" s="5">
        <f t="shared" ref="E3:E14" si="3">R3</f>
        <v>0</v>
      </c>
      <c r="F3" s="9" t="e">
        <f t="shared" ref="F3:F14" si="4">ROUND((E3/B3),0)</f>
        <v>#DIV/0!</v>
      </c>
      <c r="G3" s="9" t="e">
        <f t="shared" ref="G3:G14" si="5">ROUND((E3/C3),0)</f>
        <v>#DIV/0!</v>
      </c>
      <c r="H3" s="9" t="e">
        <f t="shared" ref="H3:H14" si="6">ROUND((E3/D3),0)</f>
        <v>#DIV/0!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f t="shared" si="8"/>
        <v>0</v>
      </c>
      <c r="R3" s="2">
        <v>0</v>
      </c>
    </row>
    <row r="4" spans="1:20" x14ac:dyDescent="0.25">
      <c r="A4" s="4">
        <f t="shared" ref="A4:A9" si="9">N4</f>
        <v>0</v>
      </c>
      <c r="B4" s="4">
        <f t="shared" ref="B4:B9" si="10">Q4</f>
        <v>0</v>
      </c>
      <c r="C4" s="4">
        <f t="shared" ref="C4:C9" si="11">B4*1.2</f>
        <v>0</v>
      </c>
      <c r="D4" s="4">
        <f t="shared" ref="D4:D9" si="12">C4*1.2</f>
        <v>0</v>
      </c>
      <c r="E4" s="5">
        <f t="shared" ref="E4:E9" si="13">R4</f>
        <v>0</v>
      </c>
      <c r="F4" s="9" t="e">
        <f t="shared" ref="F4:F9" si="14">ROUND((E4/B4),0)</f>
        <v>#DIV/0!</v>
      </c>
      <c r="G4" s="9" t="e">
        <f t="shared" ref="G4:G9" si="15">ROUND((E4/C4),0)</f>
        <v>#DIV/0!</v>
      </c>
      <c r="H4" s="9" t="e">
        <f t="shared" ref="H4:H9" si="16">ROUND((E4/D4),0)</f>
        <v>#DIV/0!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f t="shared" ref="Q4:Q9" si="19">P4/1.2</f>
        <v>0</v>
      </c>
      <c r="R4" s="2">
        <v>0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f t="shared" si="19"/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2" t="s">
        <v>36</v>
      </c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</row>
    <row r="16" spans="1:20" x14ac:dyDescent="0.25">
      <c r="A16" s="4">
        <f t="shared" ref="A16:A28" si="32">N16</f>
        <v>0</v>
      </c>
      <c r="B16" s="4">
        <f t="shared" ref="B16:B28" si="33">Q16</f>
        <v>508</v>
      </c>
      <c r="C16" s="4">
        <f>B16*1.2</f>
        <v>609.6</v>
      </c>
      <c r="D16" s="4">
        <f t="shared" ref="D16:D28" si="34">C16*1.2</f>
        <v>731.52</v>
      </c>
      <c r="E16" s="5">
        <f t="shared" ref="E16:E28" si="35">R16</f>
        <v>4113000</v>
      </c>
      <c r="F16" s="9">
        <f t="shared" ref="F16:F28" si="36">ROUND((E16/B16),0)</f>
        <v>8096</v>
      </c>
      <c r="G16" s="9">
        <f t="shared" ref="G16:G28" si="37">ROUND((E16/C16),0)</f>
        <v>6747</v>
      </c>
      <c r="H16" s="9">
        <f t="shared" ref="H16:H28" si="38">ROUND((E16/D16),0)</f>
        <v>5623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508</v>
      </c>
      <c r="R16" s="2">
        <v>4113000</v>
      </c>
    </row>
    <row r="17" spans="1:25" x14ac:dyDescent="0.25">
      <c r="A17" s="4">
        <f t="shared" si="32"/>
        <v>0</v>
      </c>
      <c r="B17" s="4">
        <f t="shared" si="33"/>
        <v>291.66666666666669</v>
      </c>
      <c r="C17" s="4">
        <f t="shared" ref="C17:C28" si="41">B17*1.2</f>
        <v>350</v>
      </c>
      <c r="D17" s="4">
        <f t="shared" si="34"/>
        <v>420</v>
      </c>
      <c r="E17" s="5">
        <f t="shared" si="35"/>
        <v>2800000</v>
      </c>
      <c r="F17" s="9">
        <f t="shared" si="36"/>
        <v>9600</v>
      </c>
      <c r="G17" s="9">
        <f t="shared" si="37"/>
        <v>8000</v>
      </c>
      <c r="H17" s="9">
        <f t="shared" si="38"/>
        <v>6667</v>
      </c>
      <c r="I17" s="4" t="e">
        <f>#REF!</f>
        <v>#REF!</v>
      </c>
      <c r="J17" s="4">
        <f t="shared" si="39"/>
        <v>0</v>
      </c>
      <c r="O17">
        <v>0</v>
      </c>
      <c r="P17">
        <v>350</v>
      </c>
      <c r="Q17">
        <f t="shared" si="40"/>
        <v>291.66666666666669</v>
      </c>
      <c r="R17" s="2">
        <v>2800000</v>
      </c>
    </row>
    <row r="18" spans="1:25" x14ac:dyDescent="0.25">
      <c r="A18" s="4">
        <f t="shared" si="32"/>
        <v>0</v>
      </c>
      <c r="B18" s="4">
        <f t="shared" si="33"/>
        <v>458.33333333333337</v>
      </c>
      <c r="C18" s="4">
        <f t="shared" si="41"/>
        <v>550</v>
      </c>
      <c r="D18" s="4">
        <f t="shared" si="34"/>
        <v>660</v>
      </c>
      <c r="E18" s="5">
        <f t="shared" si="35"/>
        <v>3950000</v>
      </c>
      <c r="F18" s="9">
        <f t="shared" si="36"/>
        <v>8618</v>
      </c>
      <c r="G18" s="9">
        <f t="shared" si="37"/>
        <v>7182</v>
      </c>
      <c r="H18" s="9">
        <f t="shared" si="38"/>
        <v>5985</v>
      </c>
      <c r="I18" s="4" t="e">
        <f>#REF!</f>
        <v>#REF!</v>
      </c>
      <c r="J18" s="4">
        <f t="shared" si="39"/>
        <v>0</v>
      </c>
      <c r="O18">
        <v>0</v>
      </c>
      <c r="P18">
        <v>550</v>
      </c>
      <c r="Q18">
        <f t="shared" si="40"/>
        <v>458.33333333333337</v>
      </c>
      <c r="R18" s="2">
        <v>3950000</v>
      </c>
    </row>
    <row r="19" spans="1:25" x14ac:dyDescent="0.25">
      <c r="A19" s="4">
        <f t="shared" si="32"/>
        <v>0</v>
      </c>
      <c r="B19" s="4">
        <f t="shared" si="33"/>
        <v>400</v>
      </c>
      <c r="C19" s="4">
        <f t="shared" si="41"/>
        <v>480</v>
      </c>
      <c r="D19" s="4">
        <f t="shared" si="34"/>
        <v>576</v>
      </c>
      <c r="E19" s="5">
        <f t="shared" si="35"/>
        <v>3950000</v>
      </c>
      <c r="F19" s="9">
        <f t="shared" si="36"/>
        <v>9875</v>
      </c>
      <c r="G19" s="9">
        <f t="shared" si="37"/>
        <v>8229</v>
      </c>
      <c r="H19" s="9">
        <f t="shared" si="38"/>
        <v>6858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400</v>
      </c>
      <c r="R19" s="2">
        <v>3950000</v>
      </c>
    </row>
    <row r="20" spans="1:25" x14ac:dyDescent="0.25">
      <c r="A20" s="4">
        <f t="shared" si="32"/>
        <v>0</v>
      </c>
      <c r="B20" s="4">
        <f t="shared" si="33"/>
        <v>280</v>
      </c>
      <c r="C20" s="4">
        <f t="shared" si="41"/>
        <v>336</v>
      </c>
      <c r="D20" s="4">
        <f t="shared" si="34"/>
        <v>403.2</v>
      </c>
      <c r="E20" s="5">
        <f t="shared" si="35"/>
        <v>2800000</v>
      </c>
      <c r="F20" s="9">
        <f t="shared" si="36"/>
        <v>10000</v>
      </c>
      <c r="G20" s="9">
        <f t="shared" si="37"/>
        <v>8333</v>
      </c>
      <c r="H20" s="9">
        <f t="shared" si="38"/>
        <v>6944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280</v>
      </c>
      <c r="R20" s="2">
        <v>2800000</v>
      </c>
    </row>
    <row r="21" spans="1:25" x14ac:dyDescent="0.25">
      <c r="A21" s="4">
        <f t="shared" si="32"/>
        <v>0</v>
      </c>
      <c r="B21" s="4">
        <f t="shared" si="33"/>
        <v>400</v>
      </c>
      <c r="C21" s="4">
        <f t="shared" si="41"/>
        <v>480</v>
      </c>
      <c r="D21" s="4">
        <f t="shared" si="34"/>
        <v>576</v>
      </c>
      <c r="E21" s="5">
        <f t="shared" si="35"/>
        <v>3700000</v>
      </c>
      <c r="F21" s="9">
        <f t="shared" si="36"/>
        <v>9250</v>
      </c>
      <c r="G21" s="9">
        <f t="shared" si="37"/>
        <v>7708</v>
      </c>
      <c r="H21" s="9">
        <f t="shared" si="38"/>
        <v>6424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v>400</v>
      </c>
      <c r="R21" s="2">
        <v>3700000</v>
      </c>
    </row>
    <row r="22" spans="1:25" x14ac:dyDescent="0.25">
      <c r="A22" s="4">
        <f t="shared" ref="A22:A24" si="42">N22</f>
        <v>0</v>
      </c>
      <c r="B22" s="4">
        <f t="shared" ref="B22:B24" si="43">Q22</f>
        <v>600</v>
      </c>
      <c r="C22" s="4">
        <f t="shared" ref="C22:C24" si="44">B22*1.2</f>
        <v>720</v>
      </c>
      <c r="D22" s="4">
        <f t="shared" ref="D22:D24" si="45">C22*1.2</f>
        <v>864</v>
      </c>
      <c r="E22" s="5">
        <f t="shared" ref="E22:E24" si="46">R22</f>
        <v>6300000</v>
      </c>
      <c r="F22" s="9">
        <f t="shared" ref="F22:F24" si="47">ROUND((E22/B22),0)</f>
        <v>10500</v>
      </c>
      <c r="G22" s="9">
        <f t="shared" ref="G22:G24" si="48">ROUND((E22/C22),0)</f>
        <v>8750</v>
      </c>
      <c r="H22" s="9">
        <f t="shared" ref="H22:H24" si="49">ROUND((E22/D22),0)</f>
        <v>7292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v>600</v>
      </c>
      <c r="R22" s="2">
        <v>6300000</v>
      </c>
    </row>
    <row r="23" spans="1:25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ref="Q23:Q24" si="52">P23/1.2</f>
        <v>0</v>
      </c>
      <c r="R23" s="2">
        <v>0</v>
      </c>
    </row>
    <row r="24" spans="1:25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5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5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5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5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5" ht="15.75" x14ac:dyDescent="0.25">
      <c r="U29" s="17" t="s">
        <v>13</v>
      </c>
      <c r="V29" s="18"/>
      <c r="W29" s="19">
        <v>9500</v>
      </c>
      <c r="X29" s="20" t="s">
        <v>38</v>
      </c>
      <c r="Y29" t="s">
        <v>40</v>
      </c>
    </row>
    <row r="30" spans="1:25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5" ht="15.75" x14ac:dyDescent="0.25">
      <c r="S31" s="10"/>
      <c r="T31" s="10"/>
      <c r="U31" s="17" t="s">
        <v>15</v>
      </c>
      <c r="V31" s="18"/>
      <c r="W31" s="19">
        <f>W29-W30</f>
        <v>7000</v>
      </c>
      <c r="X31" s="22"/>
    </row>
    <row r="32" spans="1:25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5:25" ht="15.75" x14ac:dyDescent="0.25">
      <c r="E33" t="s">
        <v>39</v>
      </c>
      <c r="F33" s="7">
        <v>47.167000000000002</v>
      </c>
      <c r="G33">
        <f>F33*10.764</f>
        <v>507.70558799999998</v>
      </c>
      <c r="S33" s="10"/>
      <c r="T33" s="10"/>
      <c r="U33" s="17" t="s">
        <v>17</v>
      </c>
      <c r="V33" s="23"/>
      <c r="W33" s="24">
        <f>X33-X34</f>
        <v>0</v>
      </c>
      <c r="X33" s="25">
        <v>2024</v>
      </c>
    </row>
    <row r="34" spans="5:25" ht="15.75" x14ac:dyDescent="0.25">
      <c r="S34" s="10"/>
      <c r="T34" s="10"/>
      <c r="U34" s="17" t="s">
        <v>18</v>
      </c>
      <c r="V34" s="23"/>
      <c r="W34" s="24">
        <f>W35-W33</f>
        <v>60</v>
      </c>
      <c r="X34" s="41">
        <v>2024</v>
      </c>
      <c r="Y34" t="s">
        <v>40</v>
      </c>
    </row>
    <row r="35" spans="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5:25" ht="39" customHeight="1" x14ac:dyDescent="0.25">
      <c r="P36" s="43" t="s">
        <v>41</v>
      </c>
      <c r="Q36" s="43"/>
      <c r="R36" s="43"/>
      <c r="S36" s="43"/>
      <c r="T36" s="44"/>
      <c r="U36" s="21" t="s">
        <v>20</v>
      </c>
      <c r="V36" s="23"/>
      <c r="W36" s="24">
        <f>90*W33/W35</f>
        <v>0</v>
      </c>
      <c r="X36" s="24"/>
    </row>
    <row r="37" spans="5:25" ht="15.75" x14ac:dyDescent="0.25">
      <c r="U37" s="17"/>
      <c r="V37" s="26"/>
      <c r="W37" s="27">
        <f>W36%</f>
        <v>0</v>
      </c>
      <c r="X37" s="27"/>
    </row>
    <row r="38" spans="5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5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7000</v>
      </c>
      <c r="X40" s="22"/>
    </row>
    <row r="41" spans="5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9500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37</v>
      </c>
      <c r="V44" s="30"/>
      <c r="W44" s="25">
        <v>508</v>
      </c>
      <c r="X44" s="24"/>
    </row>
    <row r="45" spans="5:25" ht="15.75" x14ac:dyDescent="0.25">
      <c r="P45" s="13" t="s">
        <v>29</v>
      </c>
      <c r="S45" s="10"/>
      <c r="T45" s="11"/>
      <c r="U45" s="17" t="s">
        <v>33</v>
      </c>
      <c r="V45" s="31"/>
      <c r="W45" s="32">
        <f>W42*W44+X46</f>
        <v>4826000</v>
      </c>
      <c r="X45" s="33"/>
      <c r="Y45" s="15"/>
    </row>
    <row r="46" spans="5:25" ht="15.75" x14ac:dyDescent="0.25">
      <c r="S46" s="11"/>
      <c r="T46" s="10"/>
      <c r="U46" s="17" t="s">
        <v>24</v>
      </c>
      <c r="V46" s="23"/>
      <c r="W46" s="34">
        <f>W45*0.98</f>
        <v>4729480</v>
      </c>
      <c r="X46" s="35"/>
    </row>
    <row r="47" spans="5:25" ht="15.75" x14ac:dyDescent="0.25">
      <c r="S47" s="10"/>
      <c r="T47" s="10"/>
      <c r="U47" s="17" t="s">
        <v>25</v>
      </c>
      <c r="V47" s="23"/>
      <c r="W47" s="34">
        <f>W45*0.8</f>
        <v>3860800</v>
      </c>
      <c r="X47" s="34"/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1270000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10054.166666666666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R10" sqref="R10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T21" sqref="T2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S11" sqref="S11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S12" sqref="S1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0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V16" sqref="V1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2024-07-24T07:33:40Z</dcterms:modified>
</cp:coreProperties>
</file>