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7D3AB0E-6521-4F10-AF3C-1690B45FBC2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5" l="1"/>
  <c r="B9" i="5" l="1"/>
  <c r="L18" i="5" l="1"/>
  <c r="L16" i="5"/>
  <c r="E39" i="5"/>
  <c r="J9" i="5"/>
  <c r="I32" i="5" l="1"/>
  <c r="H32" i="5" l="1"/>
  <c r="I36" i="5" l="1"/>
  <c r="I31" i="5" l="1"/>
  <c r="G39" i="5"/>
  <c r="M39" i="5"/>
  <c r="G38" i="5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3" i="5"/>
  <c r="B14" i="5" s="1"/>
  <c r="B15" i="5" s="1"/>
  <c r="B19" i="5" s="1"/>
  <c r="B24" i="5" s="1"/>
  <c r="K40" i="5"/>
  <c r="L40" i="5"/>
  <c r="K39" i="5"/>
  <c r="B22" i="5" l="1"/>
  <c r="O40" i="5"/>
  <c r="B20" i="5"/>
  <c r="B21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<sst xmlns="http://schemas.openxmlformats.org/spreadsheetml/2006/main" count="27" uniqueCount="27">
  <si>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</si>
  <si>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</si>
  <si>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</si>
  <si>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</si>
  <si>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</si>
  <si>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</si>
  <si>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</si>
  <si>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</si>
  <si>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</si>
  <si>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</si>
  <si>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</si>
  <si>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</si>
  <si>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</si>
  <si>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</si>
  <si>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</si>
  <si>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</si>
  <si>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</si>
  <si>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</si>
  <si>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</si>
  <si>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</si>
  <si>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</si>
  <si>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</si>
  <si>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</si>
  <si>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</si>
  <si>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</si>
  <si>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>Built up area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</si>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</sst>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237028</xdr:colOff>
      <xdr:row>44</xdr:row>
      <xdr:rowOff>84667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EBE531-8177-41CF-AD49-02A54CBE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71428" cy="84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379886</xdr:colOff>
      <xdr:row>42</xdr:row>
      <xdr:rowOff>46619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25559-9F44-455E-A907-D2E153D35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14286" cy="80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17</xdr:col>
      <xdr:colOff>265600</xdr:colOff>
      <xdr:row>41</xdr:row>
      <xdr:rowOff>122833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D6EE0F-094B-4E42-B955-51E41711B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8800000" cy="7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G18" sqref="G18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1997</v>
      </c>
      <c r="C6" s="3"/>
      <c r="D6" s="2"/>
      <c r="I6" s="2">
        <v>1995</v>
      </c>
      <c r="J6" s="2">
        <v>2024</v>
      </c>
      <c r="K6" s="2">
        <f>J6-I6</f>
        <v>29</v>
      </c>
      <c r="L6" s="2">
        <f>K6-60</f>
        <v>-31</v>
      </c>
    </row>
    <row r="7" spans="1:12" ht="16.5" x14ac:dyDescent="0.3">
      <c r="A7" s="3" t="s">
        <v>6</v>
      </c>
      <c r="B7" s="3">
        <f>B5-B6</f>
        <v>27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-33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925*2500</f>
        <v>2312500</v>
      </c>
      <c r="C9" s="5"/>
      <c r="D9" s="4"/>
      <c r="H9" s="9"/>
      <c r="I9" s="10"/>
      <c r="J9" s="10">
        <f>85.96*10.764</f>
        <v>925.27343999999982</v>
      </c>
      <c r="K9" s="10"/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40.5</v>
      </c>
      <c r="C13" s="3"/>
      <c r="D13" s="2"/>
    </row>
    <row r="14" spans="1:12" ht="16.5" x14ac:dyDescent="0.3">
      <c r="A14" s="3"/>
      <c r="B14" s="6">
        <f>B13%</f>
        <v>0.40500000000000003</v>
      </c>
      <c r="C14" s="6"/>
      <c r="D14" s="12"/>
    </row>
    <row r="15" spans="1:12" ht="16.5" x14ac:dyDescent="0.3">
      <c r="A15" s="3" t="s">
        <v>11</v>
      </c>
      <c r="B15" s="5">
        <f>ROUND((B9*B14),0)</f>
        <v>936563</v>
      </c>
      <c r="C15" s="5"/>
      <c r="D15" s="5"/>
      <c r="I15" t="s">
        <v>24</v>
      </c>
      <c r="K15" t="s">
        <v>26</v>
      </c>
    </row>
    <row r="16" spans="1:12" ht="16.5" x14ac:dyDescent="0.3">
      <c r="A16" s="3" t="s">
        <v>2</v>
      </c>
      <c r="B16" s="5">
        <v>925</v>
      </c>
      <c r="C16" s="5"/>
      <c r="D16" s="4"/>
      <c r="H16" s="9"/>
      <c r="I16" s="10">
        <v>404</v>
      </c>
      <c r="K16">
        <v>198</v>
      </c>
      <c r="L16">
        <f>I16+K16</f>
        <v>602</v>
      </c>
    </row>
    <row r="17" spans="1:12" ht="16.5" x14ac:dyDescent="0.3">
      <c r="A17" s="3" t="s">
        <v>22</v>
      </c>
      <c r="B17" s="3">
        <v>5400</v>
      </c>
      <c r="C17" s="3"/>
      <c r="D17" s="2"/>
      <c r="H17" s="9"/>
      <c r="I17" s="10"/>
      <c r="L17">
        <v>7000</v>
      </c>
    </row>
    <row r="18" spans="1:12" ht="16.5" x14ac:dyDescent="0.3">
      <c r="A18" s="3" t="s">
        <v>12</v>
      </c>
      <c r="B18" s="5">
        <f>B17*B16</f>
        <v>4995000</v>
      </c>
      <c r="C18" s="5"/>
      <c r="D18" s="4"/>
      <c r="H18" s="9"/>
      <c r="I18" s="10"/>
      <c r="L18">
        <f>L17*L16</f>
        <v>4214000</v>
      </c>
    </row>
    <row r="19" spans="1:12" ht="16.5" x14ac:dyDescent="0.3">
      <c r="A19" s="7" t="s">
        <v>13</v>
      </c>
      <c r="B19" s="8">
        <f>B18-B15</f>
        <v>4058437</v>
      </c>
      <c r="C19" s="8"/>
      <c r="D19" s="13"/>
    </row>
    <row r="20" spans="1:12" ht="16.5" x14ac:dyDescent="0.3">
      <c r="A20" s="7" t="s">
        <v>14</v>
      </c>
      <c r="B20" s="8">
        <f>B19*0.9</f>
        <v>3652593.3000000003</v>
      </c>
      <c r="C20" s="8"/>
      <c r="D20" s="13"/>
    </row>
    <row r="21" spans="1:12" ht="16.5" x14ac:dyDescent="0.3">
      <c r="A21" s="7" t="s">
        <v>15</v>
      </c>
      <c r="B21" s="8">
        <f>B19*0.8</f>
        <v>3246749.6</v>
      </c>
      <c r="C21" s="8"/>
      <c r="D21" s="13"/>
    </row>
    <row r="22" spans="1:12" ht="16.5" x14ac:dyDescent="0.3">
      <c r="A22" s="7" t="s">
        <v>16</v>
      </c>
      <c r="B22" s="8">
        <f>B19*0.025/12</f>
        <v>8455.0770833333336</v>
      </c>
      <c r="C22" s="8"/>
      <c r="D22" s="13"/>
    </row>
    <row r="24" spans="1:12" x14ac:dyDescent="0.25">
      <c r="B24" s="1">
        <f>B19/925</f>
        <v>4387.4994594594591</v>
      </c>
      <c r="C24" s="1"/>
      <c r="J24" s="14"/>
    </row>
    <row r="25" spans="1:12" x14ac:dyDescent="0.25">
      <c r="B25" s="1"/>
    </row>
    <row r="29" spans="1:12" x14ac:dyDescent="0.25">
      <c r="E29" t="s">
        <v>17</v>
      </c>
    </row>
    <row r="30" spans="1:12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2" x14ac:dyDescent="0.25">
      <c r="D31" s="2">
        <v>580</v>
      </c>
      <c r="E31" s="18">
        <f>D31/1.2</f>
        <v>483.33333333333337</v>
      </c>
      <c r="F31" s="2">
        <v>2800000</v>
      </c>
      <c r="G31" s="2">
        <f t="shared" ref="G31:G36" si="0">F31/E31</f>
        <v>5793.1034482758614</v>
      </c>
      <c r="H31" s="2">
        <f t="shared" ref="H31:H36" si="1">F31/D31</f>
        <v>4827.5862068965516</v>
      </c>
      <c r="I31" s="2">
        <f t="shared" ref="I31:I36" si="2">D31/E31</f>
        <v>1.2</v>
      </c>
    </row>
    <row r="32" spans="1:12" x14ac:dyDescent="0.25">
      <c r="D32" s="2"/>
      <c r="E32" s="18">
        <v>590</v>
      </c>
      <c r="F32" s="2">
        <v>4200000</v>
      </c>
      <c r="G32" s="2">
        <f t="shared" si="0"/>
        <v>7118.6440677966102</v>
      </c>
      <c r="H32" s="2" t="e">
        <f t="shared" si="1"/>
        <v>#DIV/0!</v>
      </c>
      <c r="I32" s="2">
        <f t="shared" si="2"/>
        <v>0</v>
      </c>
    </row>
    <row r="33" spans="4:15" x14ac:dyDescent="0.25">
      <c r="D33" s="2">
        <v>850</v>
      </c>
      <c r="E33" s="18"/>
      <c r="F33" s="4">
        <v>3300000</v>
      </c>
      <c r="G33" s="2" t="e">
        <f t="shared" si="0"/>
        <v>#DIV/0!</v>
      </c>
      <c r="H33" s="2">
        <f t="shared" si="1"/>
        <v>3882.3529411764707</v>
      </c>
      <c r="I33" s="2" t="e">
        <f t="shared" si="2"/>
        <v>#DIV/0!</v>
      </c>
      <c r="M33" s="1"/>
    </row>
    <row r="34" spans="4:15" x14ac:dyDescent="0.25">
      <c r="D34" s="2"/>
      <c r="E34" s="18"/>
      <c r="F34" s="4">
        <v>14500000</v>
      </c>
      <c r="G34" s="2" t="e">
        <f t="shared" si="0"/>
        <v>#DIV/0!</v>
      </c>
      <c r="H34" s="2" t="e">
        <f t="shared" si="1"/>
        <v>#DIV/0!</v>
      </c>
      <c r="I34" s="2" t="e">
        <f t="shared" si="2"/>
        <v>#DIV/0!</v>
      </c>
    </row>
    <row r="35" spans="4:15" x14ac:dyDescent="0.25">
      <c r="D35" s="2"/>
      <c r="E35" s="2"/>
      <c r="F35" s="4">
        <v>13900000</v>
      </c>
      <c r="G35" s="2" t="e">
        <f t="shared" si="0"/>
        <v>#DIV/0!</v>
      </c>
      <c r="H35" s="2" t="e">
        <f t="shared" si="1"/>
        <v>#DIV/0!</v>
      </c>
      <c r="I35" s="2" t="e">
        <f t="shared" si="2"/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 t="shared" si="2"/>
        <v>#DIV/0!</v>
      </c>
    </row>
    <row r="37" spans="4:15" x14ac:dyDescent="0.25">
      <c r="E37" t="s">
        <v>21</v>
      </c>
    </row>
    <row r="38" spans="4:15" x14ac:dyDescent="0.25">
      <c r="E38">
        <v>540</v>
      </c>
      <c r="F38">
        <v>2150000</v>
      </c>
      <c r="G38" s="2">
        <f>F38/E38</f>
        <v>3981.4814814814813</v>
      </c>
      <c r="H38">
        <v>455000</v>
      </c>
      <c r="I38">
        <v>30000</v>
      </c>
      <c r="J38" s="2">
        <f t="shared" ref="J38:J43" si="3">I38+H38+F38</f>
        <v>2635000</v>
      </c>
      <c r="K38" s="2">
        <f>J38/E38</f>
        <v>4879.6296296296296</v>
      </c>
      <c r="L38" s="4">
        <f>J38/719</f>
        <v>3664.8122392211403</v>
      </c>
      <c r="M38" s="2"/>
    </row>
    <row r="39" spans="4:15" x14ac:dyDescent="0.25">
      <c r="E39">
        <f>584+51+61</f>
        <v>696</v>
      </c>
      <c r="F39">
        <v>5342000</v>
      </c>
      <c r="G39" s="2">
        <f>F39/E39</f>
        <v>7675.2873563218391</v>
      </c>
      <c r="H39">
        <v>948000</v>
      </c>
      <c r="I39">
        <v>30000</v>
      </c>
      <c r="J39" s="2">
        <f t="shared" si="3"/>
        <v>6320000</v>
      </c>
      <c r="K39" s="2">
        <f t="shared" ref="K39:K43" si="4">J39/E39</f>
        <v>9080.4597701149432</v>
      </c>
      <c r="L39" s="4" t="e">
        <f>J39/D39</f>
        <v>#DIV/0!</v>
      </c>
      <c r="M39" s="2" t="e">
        <f>F39/D39</f>
        <v>#DIV/0!</v>
      </c>
    </row>
    <row r="40" spans="4:15" x14ac:dyDescent="0.25">
      <c r="D40" s="2"/>
      <c r="E40" s="2"/>
      <c r="F40" s="2">
        <v>11451000</v>
      </c>
      <c r="G40" s="2" t="e">
        <f t="shared" ref="G40:G43" si="5">F40/E40</f>
        <v>#DIV/0!</v>
      </c>
      <c r="H40" s="2">
        <v>169500</v>
      </c>
      <c r="I40" s="2">
        <v>30000</v>
      </c>
      <c r="J40" s="2">
        <f t="shared" si="3"/>
        <v>11650500</v>
      </c>
      <c r="K40" s="2" t="e">
        <f t="shared" si="4"/>
        <v>#DIV/0!</v>
      </c>
      <c r="L40" s="2" t="e">
        <f>J40/D40</f>
        <v>#DIV/0!</v>
      </c>
      <c r="M40" s="2"/>
      <c r="O40" s="1" t="e">
        <f>B24/G40</f>
        <v>#DIV/0!</v>
      </c>
    </row>
    <row r="41" spans="4:15" x14ac:dyDescent="0.25">
      <c r="D41" s="2"/>
      <c r="E41" s="2"/>
      <c r="F41" s="2"/>
      <c r="G41" s="2" t="e">
        <f t="shared" si="5"/>
        <v>#DIV/0!</v>
      </c>
      <c r="H41" s="2">
        <v>726000</v>
      </c>
      <c r="I41" s="2">
        <v>30000</v>
      </c>
      <c r="J41" s="2">
        <f t="shared" si="3"/>
        <v>756000</v>
      </c>
      <c r="K41" s="2" t="e">
        <f t="shared" si="4"/>
        <v>#DIV/0!</v>
      </c>
      <c r="L41" s="2"/>
      <c r="M41" s="2"/>
    </row>
    <row r="42" spans="4:15" x14ac:dyDescent="0.25">
      <c r="G42" s="2" t="e">
        <f t="shared" si="5"/>
        <v>#DIV/0!</v>
      </c>
      <c r="H42">
        <v>1200000</v>
      </c>
      <c r="I42" s="2">
        <v>30000</v>
      </c>
      <c r="J42" s="2">
        <f t="shared" si="3"/>
        <v>1230000</v>
      </c>
      <c r="K42" s="2" t="e">
        <f t="shared" si="4"/>
        <v>#DIV/0!</v>
      </c>
    </row>
    <row r="43" spans="4:15" x14ac:dyDescent="0.25">
      <c r="G43" s="15" t="e">
        <f t="shared" si="5"/>
        <v>#DIV/0!</v>
      </c>
      <c r="H43">
        <v>900000</v>
      </c>
      <c r="I43" s="2">
        <v>30000</v>
      </c>
      <c r="J43" s="2">
        <f t="shared" si="3"/>
        <v>930000</v>
      </c>
      <c r="K43" s="2" t="e">
        <f t="shared" si="4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2024-07-20T11:55:49Z</dcterms:modified>
</cp:coreProperties>
</file>