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1D503BE-EC25-47CE-8CA3-8FB86B620232}" xr6:coauthVersionLast="45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2" i="5" l="1"/>
  <c r="J16" i="5"/>
  <c r="B9" i="5"/>
  <c r="J9" i="5"/>
  <c r="E31" i="5" l="1"/>
  <c r="I32" i="5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B24" i="5" s="1"/>
  <c r="K40" i="5"/>
  <c r="L40" i="5"/>
  <c r="K39" i="5"/>
  <c r="B22" i="5" l="1"/>
  <c r="O40" i="5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<sst xmlns="http://schemas.openxmlformats.org/spreadsheetml/2006/main" count="26" uniqueCount="26">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</sst>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237028</xdr:colOff>
      <xdr:row>43</xdr:row>
      <xdr:rowOff>103738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02C7C7-3C0D-4545-AE3F-3E65EEA5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1428" cy="82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284648</xdr:colOff>
      <xdr:row>44</xdr:row>
      <xdr:rowOff>37048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484A1B-D0ED-49C8-BED0-6C386FEE3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19048" cy="84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446476</xdr:colOff>
      <xdr:row>39</xdr:row>
      <xdr:rowOff>37167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45E473-8ADD-4C4D-B66B-0349AF621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0476" cy="74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workbookViewId="0">
      <selection activeCell="G20" sqref="G20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1996</v>
      </c>
      <c r="C6" s="3"/>
      <c r="D6" s="2"/>
      <c r="I6" s="2">
        <v>1996</v>
      </c>
      <c r="J6" s="2">
        <v>2024</v>
      </c>
      <c r="K6" s="2">
        <f>J6-I6</f>
        <v>28</v>
      </c>
      <c r="L6" s="2">
        <f>K6-60</f>
        <v>-32</v>
      </c>
    </row>
    <row r="7" spans="1:12" ht="16.5" x14ac:dyDescent="0.3">
      <c r="A7" s="3" t="s">
        <v>6</v>
      </c>
      <c r="B7" s="3">
        <f>B5-B6</f>
        <v>28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-32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380*2500</f>
        <v>950000</v>
      </c>
      <c r="C9" s="5"/>
      <c r="D9" s="4"/>
      <c r="H9" s="9"/>
      <c r="I9" s="10"/>
      <c r="J9" s="10">
        <f>35.3*10.764</f>
        <v>379.96919999999994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42</v>
      </c>
      <c r="C13" s="3"/>
      <c r="D13" s="2"/>
    </row>
    <row r="14" spans="1:12" ht="16.5" x14ac:dyDescent="0.3">
      <c r="A14" s="3"/>
      <c r="B14" s="6">
        <f>B13%</f>
        <v>0.42</v>
      </c>
      <c r="C14" s="6"/>
      <c r="D14" s="12"/>
    </row>
    <row r="15" spans="1:12" ht="16.5" x14ac:dyDescent="0.3">
      <c r="A15" s="3" t="s">
        <v>11</v>
      </c>
      <c r="B15" s="5">
        <f>ROUND((B9*B14),0)</f>
        <v>399000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380</v>
      </c>
      <c r="C16" s="5"/>
      <c r="D16" s="4"/>
      <c r="H16" s="9"/>
      <c r="I16" s="10">
        <v>297</v>
      </c>
      <c r="J16">
        <f>I16*1.2</f>
        <v>356.4</v>
      </c>
    </row>
    <row r="17" spans="1:10" ht="16.5" x14ac:dyDescent="0.3">
      <c r="A17" s="3" t="s">
        <v>22</v>
      </c>
      <c r="B17" s="3">
        <v>8000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3040000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2641000</v>
      </c>
      <c r="C19" s="8"/>
      <c r="D19" s="13"/>
    </row>
    <row r="20" spans="1:10" ht="16.5" x14ac:dyDescent="0.3">
      <c r="A20" s="7" t="s">
        <v>14</v>
      </c>
      <c r="B20" s="8">
        <f>B19*0.9</f>
        <v>2376900</v>
      </c>
      <c r="C20" s="8"/>
      <c r="D20" s="13"/>
    </row>
    <row r="21" spans="1:10" ht="16.5" x14ac:dyDescent="0.3">
      <c r="A21" s="7" t="s">
        <v>15</v>
      </c>
      <c r="B21" s="8">
        <f>B19*0.8</f>
        <v>2112800</v>
      </c>
      <c r="C21" s="8"/>
      <c r="D21" s="13"/>
    </row>
    <row r="22" spans="1:10" ht="16.5" x14ac:dyDescent="0.3">
      <c r="A22" s="7" t="s">
        <v>16</v>
      </c>
      <c r="B22" s="8">
        <f>B19*0.025/12</f>
        <v>5502.083333333333</v>
      </c>
      <c r="C22" s="8"/>
      <c r="D22" s="13"/>
    </row>
    <row r="24" spans="1:10" x14ac:dyDescent="0.25">
      <c r="B24" s="1">
        <f>B19/380</f>
        <v>6950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355</v>
      </c>
      <c r="E31" s="18">
        <f>D31/1.2</f>
        <v>295.83333333333337</v>
      </c>
      <c r="F31" s="2">
        <v>2500000</v>
      </c>
      <c r="G31" s="2">
        <f t="shared" ref="G31:G36" si="0">F31/E31</f>
        <v>8450.7042253521122</v>
      </c>
      <c r="H31" s="2">
        <f t="shared" ref="H31:H36" si="1">F31/D31</f>
        <v>7042.2535211267605</v>
      </c>
      <c r="I31" s="2">
        <f t="shared" ref="I31:I36" si="2">D31/E31</f>
        <v>1.2</v>
      </c>
    </row>
    <row r="32" spans="1:10" x14ac:dyDescent="0.25">
      <c r="D32" s="2">
        <v>400</v>
      </c>
      <c r="E32" s="18">
        <f>D32/1.2</f>
        <v>333.33333333333337</v>
      </c>
      <c r="F32" s="2">
        <v>3500000</v>
      </c>
      <c r="G32" s="2">
        <f t="shared" si="0"/>
        <v>10499.999999999998</v>
      </c>
      <c r="H32" s="2">
        <f t="shared" si="1"/>
        <v>8750</v>
      </c>
      <c r="I32" s="2">
        <f t="shared" si="2"/>
        <v>1.2</v>
      </c>
    </row>
    <row r="33" spans="4:15" x14ac:dyDescent="0.25">
      <c r="D33" s="2"/>
      <c r="E33" s="18"/>
      <c r="F33" s="4">
        <v>16200000</v>
      </c>
      <c r="G33" s="2" t="e">
        <f t="shared" si="0"/>
        <v>#DIV/0!</v>
      </c>
      <c r="H33" s="2" t="e">
        <f t="shared" si="1"/>
        <v>#DIV/0!</v>
      </c>
      <c r="I33" s="2" t="e">
        <f t="shared" si="2"/>
        <v>#DIV/0!</v>
      </c>
      <c r="M33" s="1"/>
    </row>
    <row r="34" spans="4:15" x14ac:dyDescent="0.25">
      <c r="D34" s="2"/>
      <c r="E34" s="18"/>
      <c r="F34" s="4">
        <v>14500000</v>
      </c>
      <c r="G34" s="2" t="e">
        <f t="shared" si="0"/>
        <v>#DIV/0!</v>
      </c>
      <c r="H34" s="2" t="e">
        <f t="shared" si="1"/>
        <v>#DIV/0!</v>
      </c>
      <c r="I34" s="2" t="e">
        <f t="shared" si="2"/>
        <v>#DIV/0!</v>
      </c>
    </row>
    <row r="35" spans="4:15" x14ac:dyDescent="0.25">
      <c r="D35" s="2"/>
      <c r="E35" s="2"/>
      <c r="F35" s="4">
        <v>13900000</v>
      </c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565</v>
      </c>
      <c r="F38">
        <v>4500000</v>
      </c>
      <c r="G38" s="2">
        <f>F38/E38</f>
        <v>7964.6017699115046</v>
      </c>
      <c r="H38">
        <v>455000</v>
      </c>
      <c r="I38">
        <v>30000</v>
      </c>
      <c r="J38" s="2">
        <f t="shared" ref="J38:J43" si="3">I38+H38+F38</f>
        <v>4985000</v>
      </c>
      <c r="K38" s="2">
        <f>J38/E38</f>
        <v>8823.0088495575219</v>
      </c>
      <c r="L38" s="4">
        <f>J38/719</f>
        <v>6933.2406119610569</v>
      </c>
      <c r="M38" s="2"/>
    </row>
    <row r="39" spans="4:15" x14ac:dyDescent="0.25">
      <c r="E39">
        <v>269</v>
      </c>
      <c r="F39">
        <v>6655110</v>
      </c>
      <c r="G39" s="2">
        <f>F39/E39</f>
        <v>24740.185873605948</v>
      </c>
      <c r="H39">
        <v>948000</v>
      </c>
      <c r="I39">
        <v>30000</v>
      </c>
      <c r="J39" s="2">
        <f t="shared" si="3"/>
        <v>7633110</v>
      </c>
      <c r="K39" s="2">
        <f t="shared" ref="K39:K43" si="4">J39/E39</f>
        <v>28375.873605947956</v>
      </c>
      <c r="L39" s="4" t="e">
        <f>J39/D39</f>
        <v>#DIV/0!</v>
      </c>
      <c r="M39" s="2" t="e">
        <f>F39/D39</f>
        <v>#DIV/0!</v>
      </c>
    </row>
    <row r="40" spans="4:15" x14ac:dyDescent="0.25">
      <c r="D40" s="2"/>
      <c r="E40" s="2"/>
      <c r="F40" s="2">
        <v>11451000</v>
      </c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11650500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M33" sqref="M3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2024-07-20T08:21:20Z</dcterms:modified>
</cp:coreProperties>
</file>