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Report Drafting\SBI\Ozar\Girish Walve\"/>
    </mc:Choice>
  </mc:AlternateContent>
  <bookViews>
    <workbookView xWindow="0" yWindow="0" windowWidth="20490" windowHeight="7755" tabRatio="932" activeTab="6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23" l="1"/>
  <c r="C18" i="25" l="1"/>
  <c r="C15" i="25"/>
  <c r="D8" i="25"/>
  <c r="E5" i="25"/>
  <c r="C5" i="25"/>
  <c r="C7" i="25" s="1"/>
  <c r="D9" i="25" l="1"/>
  <c r="C10" i="25" s="1"/>
  <c r="E10" i="25" s="1"/>
  <c r="C17" i="25" s="1"/>
  <c r="Q10" i="4" l="1"/>
  <c r="N8" i="24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2" i="25"/>
  <c r="E2" i="25" s="1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Q12" i="4"/>
  <c r="B12" i="4" s="1"/>
  <c r="C12" i="4" s="1"/>
  <c r="D12" i="4" s="1"/>
  <c r="Q13" i="4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1" i="23" l="1"/>
  <c r="C20" i="23"/>
  <c r="B20" i="23" s="1"/>
  <c r="C25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<sst xmlns="http://schemas.openxmlformats.org/spreadsheetml/2006/main" count="129" uniqueCount="99">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</sst>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64" fontId="0" fillId="0" borderId="0" xfId="0" applyNumberFormat="1"/>
    <xf numFmtId="1" fontId="2" fillId="0" borderId="0" xfId="0" applyNumberFormat="1" applyFont="1"/>
    <xf numFmtId="166" fontId="5" fillId="0" borderId="0" xfId="0" applyNumberFormat="1" applyFont="1"/>
    <xf numFmtId="166" fontId="7" fillId="0" borderId="0" xfId="0" applyNumberFormat="1" applyFont="1"/>
    <xf numFmtId="167" fontId="0" fillId="0" borderId="0" xfId="0" applyNumberFormat="1"/>
    <xf numFmtId="9" fontId="2" fillId="0" borderId="4" xfId="0" applyNumberFormat="1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65314</xdr:colOff>
      <xdr:row>2</xdr:row>
      <xdr:rowOff>46265</xdr:rowOff>
    </xdr:from>
    <xdr:to>
      <xdr:col>9</xdr:col>
      <xdr:colOff>312964</xdr:colOff>
      <xdr:row>21</xdr:row>
      <xdr:rowOff>31297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" y="427265"/>
          <a:ext cx="5758543" cy="36045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161925</xdr:rowOff>
    </xdr:from>
    <xdr:to>
      <xdr:col>9</xdr:col>
      <xdr:colOff>552450</xdr:colOff>
      <xdr:row>37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00425"/>
          <a:ext cx="5734050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432435</xdr:colOff>
      <xdr:row>19</xdr:row>
      <xdr:rowOff>172720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8435" cy="379222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376555</xdr:colOff>
      <xdr:row>17</xdr:row>
      <xdr:rowOff>140335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72555" cy="33788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4" workbookViewId="0">
      <selection activeCell="D13" sqref="D13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27635</v>
      </c>
      <c r="F2" s="75"/>
      <c r="G2" s="124" t="s">
        <v>76</v>
      </c>
      <c r="H2" s="125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25600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25600</v>
      </c>
      <c r="D5" s="57" t="s">
        <v>61</v>
      </c>
      <c r="E5" s="58">
        <f>ROUND(C5/10.764,0)</f>
        <v>2378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25600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0.12</v>
      </c>
      <c r="D8" s="102">
        <f>1-C8</f>
        <v>0.88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22528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22528</v>
      </c>
      <c r="D10" s="57" t="s">
        <v>61</v>
      </c>
      <c r="E10" s="58">
        <f>ROUND(C10/10.764,0)</f>
        <v>2093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2010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v>12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48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681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C16*E10</f>
        <v>1425333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1362000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I30" sqref="I30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6"/>
      <c r="L1" s="126"/>
      <c r="M1" s="126"/>
      <c r="N1" s="126"/>
      <c r="O1" s="126"/>
      <c r="P1" s="126"/>
      <c r="Q1" s="126"/>
      <c r="R1" s="126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Normal="100" workbookViewId="0">
      <selection activeCell="I10" sqref="I10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3600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1600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12</v>
      </c>
      <c r="D7" s="25"/>
      <c r="F7" s="78"/>
      <c r="G7" s="78"/>
    </row>
    <row r="8" spans="1:8">
      <c r="A8" s="15" t="s">
        <v>18</v>
      </c>
      <c r="B8" s="24"/>
      <c r="C8" s="25">
        <f>C9-C7</f>
        <v>48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18</v>
      </c>
      <c r="D10" s="25"/>
      <c r="F10" s="78"/>
      <c r="G10" s="78"/>
    </row>
    <row r="11" spans="1:8">
      <c r="A11" s="15"/>
      <c r="B11" s="26"/>
      <c r="C11" s="27">
        <f>C10%</f>
        <v>0.18</v>
      </c>
      <c r="D11" s="27"/>
      <c r="F11" s="78"/>
      <c r="G11" s="78"/>
    </row>
    <row r="12" spans="1:8">
      <c r="A12" s="15" t="s">
        <v>21</v>
      </c>
      <c r="B12" s="19"/>
      <c r="C12" s="20">
        <f>C6*C11</f>
        <v>360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1640</v>
      </c>
      <c r="D13" s="23"/>
      <c r="F13" s="78"/>
      <c r="G13" s="78"/>
    </row>
    <row r="14" spans="1:8">
      <c r="A14" s="15" t="s">
        <v>15</v>
      </c>
      <c r="B14" s="19"/>
      <c r="C14" s="20">
        <f>C5</f>
        <v>1600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3240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98</v>
      </c>
      <c r="B18" s="7"/>
      <c r="C18" s="76">
        <v>681</v>
      </c>
      <c r="D18" s="76"/>
      <c r="E18" s="77"/>
      <c r="F18" s="78"/>
      <c r="G18" s="78"/>
    </row>
    <row r="19" spans="1:7">
      <c r="A19" s="15"/>
      <c r="B19" s="6"/>
      <c r="C19" s="30">
        <f>C18*C16</f>
        <v>2206440</v>
      </c>
      <c r="D19" s="78" t="s">
        <v>68</v>
      </c>
      <c r="E19" s="30"/>
      <c r="F19" s="78"/>
      <c r="G19" s="78"/>
    </row>
    <row r="20" spans="1:7">
      <c r="A20" s="123">
        <v>0.65</v>
      </c>
      <c r="B20" s="61">
        <f>C20*65</f>
        <v>136247670</v>
      </c>
      <c r="C20" s="31">
        <f>C19*95%</f>
        <v>2096118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1765152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1362000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4596.75</v>
      </c>
      <c r="D25" s="31"/>
    </row>
    <row r="26" spans="1:7">
      <c r="C26" s="31"/>
      <c r="D26" s="31"/>
    </row>
    <row r="27" spans="1:7">
      <c r="A27" s="75"/>
      <c r="B27" s="119"/>
      <c r="C27" s="120"/>
      <c r="D27" s="31"/>
    </row>
    <row r="28" spans="1:7">
      <c r="C28"/>
      <c r="D28" s="31"/>
    </row>
    <row r="29" spans="1:7">
      <c r="C29" s="118">
        <v>63.31</v>
      </c>
      <c r="D29" s="121">
        <f>C29*10.764</f>
        <v>681.46884</v>
      </c>
      <c r="E29" s="122"/>
    </row>
    <row r="30" spans="1:7">
      <c r="C30" s="118"/>
      <c r="D30"/>
    </row>
    <row r="31" spans="1:7">
      <c r="C31"/>
      <c r="D31"/>
    </row>
    <row r="32" spans="1:7">
      <c r="C32" s="118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zoomScaleNormal="100" workbookViewId="0">
      <selection activeCell="P15" sqref="P1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/>
      <c r="O7" s="75"/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/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0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608.33333333333337</v>
      </c>
      <c r="C12" s="4">
        <f t="shared" si="2"/>
        <v>730</v>
      </c>
      <c r="D12" s="4">
        <f t="shared" si="3"/>
        <v>876</v>
      </c>
      <c r="E12" s="5">
        <f t="shared" si="4"/>
        <v>2550000</v>
      </c>
      <c r="F12" s="4">
        <f t="shared" si="5"/>
        <v>4192</v>
      </c>
      <c r="G12" s="4">
        <f t="shared" si="6"/>
        <v>3493</v>
      </c>
      <c r="H12" s="4">
        <f t="shared" si="7"/>
        <v>2911</v>
      </c>
      <c r="I12" s="4">
        <f t="shared" si="8"/>
        <v>0</v>
      </c>
      <c r="J12" s="4">
        <f t="shared" si="9"/>
        <v>0</v>
      </c>
      <c r="O12">
        <v>0</v>
      </c>
      <c r="P12">
        <v>730</v>
      </c>
      <c r="Q12">
        <f t="shared" ref="Q12" si="13">P12/1.2</f>
        <v>608.33333333333337</v>
      </c>
      <c r="R12" s="2">
        <v>2550000</v>
      </c>
      <c r="S12" s="2"/>
      <c r="V12" s="71"/>
    </row>
    <row r="13" spans="1:35">
      <c r="A13" s="4">
        <f t="shared" si="0"/>
        <v>0</v>
      </c>
      <c r="B13" s="4">
        <f t="shared" si="1"/>
        <v>666.66666666666674</v>
      </c>
      <c r="C13" s="4">
        <f t="shared" si="2"/>
        <v>800.00000000000011</v>
      </c>
      <c r="D13" s="4">
        <f t="shared" si="3"/>
        <v>960.00000000000011</v>
      </c>
      <c r="E13" s="5">
        <f t="shared" si="4"/>
        <v>2390000</v>
      </c>
      <c r="F13" s="4">
        <f t="shared" si="5"/>
        <v>3585</v>
      </c>
      <c r="G13" s="4">
        <f t="shared" si="6"/>
        <v>2988</v>
      </c>
      <c r="H13" s="4">
        <f t="shared" si="7"/>
        <v>2490</v>
      </c>
      <c r="I13" s="4">
        <f t="shared" si="8"/>
        <v>0</v>
      </c>
      <c r="J13" s="4">
        <f t="shared" si="9"/>
        <v>0</v>
      </c>
      <c r="O13">
        <v>0</v>
      </c>
      <c r="P13">
        <v>800</v>
      </c>
      <c r="Q13">
        <f t="shared" ref="Q13" si="14">P13/1.2</f>
        <v>666.66666666666674</v>
      </c>
      <c r="R13" s="2">
        <v>2390000</v>
      </c>
      <c r="S13" s="2"/>
    </row>
    <row r="14" spans="1:35">
      <c r="A14" s="4">
        <f t="shared" si="0"/>
        <v>0</v>
      </c>
      <c r="B14" s="4">
        <f t="shared" si="1"/>
        <v>636</v>
      </c>
      <c r="C14" s="4">
        <f t="shared" si="2"/>
        <v>763.19999999999993</v>
      </c>
      <c r="D14" s="4">
        <f t="shared" si="3"/>
        <v>915.83999999999992</v>
      </c>
      <c r="E14" s="5">
        <f t="shared" si="4"/>
        <v>2300000</v>
      </c>
      <c r="F14" s="4">
        <f t="shared" si="5"/>
        <v>3616</v>
      </c>
      <c r="G14" s="4">
        <f t="shared" si="6"/>
        <v>3014</v>
      </c>
      <c r="H14" s="4">
        <f t="shared" si="7"/>
        <v>2511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5">O14/1.2</f>
        <v>0</v>
      </c>
      <c r="Q14">
        <v>636</v>
      </c>
      <c r="R14" s="2">
        <v>2300000</v>
      </c>
      <c r="S14" s="2"/>
    </row>
    <row r="15" spans="1:35">
      <c r="A15" s="4">
        <f t="shared" si="0"/>
        <v>0</v>
      </c>
      <c r="B15" s="4">
        <f t="shared" si="1"/>
        <v>812</v>
      </c>
      <c r="C15" s="4">
        <f t="shared" si="2"/>
        <v>974.4</v>
      </c>
      <c r="D15" s="4">
        <f t="shared" si="3"/>
        <v>1169.28</v>
      </c>
      <c r="E15" s="5">
        <f t="shared" si="4"/>
        <v>2450000</v>
      </c>
      <c r="F15" s="4">
        <f t="shared" si="5"/>
        <v>3017</v>
      </c>
      <c r="G15" s="4">
        <f t="shared" si="6"/>
        <v>2514</v>
      </c>
      <c r="H15" s="4">
        <f t="shared" si="7"/>
        <v>2095</v>
      </c>
      <c r="I15" s="4">
        <f t="shared" si="8"/>
        <v>0</v>
      </c>
      <c r="J15" s="4">
        <f t="shared" si="9"/>
        <v>0</v>
      </c>
      <c r="O15">
        <v>0</v>
      </c>
      <c r="P15">
        <f t="shared" si="15"/>
        <v>0</v>
      </c>
      <c r="Q15">
        <v>812</v>
      </c>
      <c r="R15" s="2">
        <v>2450000</v>
      </c>
      <c r="S15" s="2"/>
    </row>
    <row r="16" spans="1:35">
      <c r="A16" s="4">
        <f t="shared" ref="A16:A19" si="16">N16</f>
        <v>0</v>
      </c>
      <c r="B16" s="4">
        <f t="shared" ref="B16:B19" si="17">Q16</f>
        <v>0</v>
      </c>
      <c r="C16" s="4">
        <f t="shared" ref="C16:C19" si="18">B16*1.2</f>
        <v>0</v>
      </c>
      <c r="D16" s="4">
        <f t="shared" ref="D16:D19" si="19">C16*1.2</f>
        <v>0</v>
      </c>
      <c r="E16" s="5">
        <f t="shared" ref="E16:E19" si="20">R16</f>
        <v>0</v>
      </c>
      <c r="F16" s="4" t="e">
        <f t="shared" ref="F16:F19" si="21">ROUND((E16/B16),0)</f>
        <v>#DIV/0!</v>
      </c>
      <c r="G16" s="4" t="e">
        <f t="shared" ref="G16:G19" si="22">ROUND((E16/C16),0)</f>
        <v>#DIV/0!</v>
      </c>
      <c r="H16" s="4" t="e">
        <f t="shared" ref="H16:H19" si="23">ROUND((E16/D16),0)</f>
        <v>#DIV/0!</v>
      </c>
      <c r="I16" s="4">
        <f t="shared" ref="I16:J19" si="24">T16</f>
        <v>0</v>
      </c>
      <c r="J16" s="4">
        <f t="shared" si="24"/>
        <v>0</v>
      </c>
      <c r="O16">
        <v>0</v>
      </c>
      <c r="P16">
        <f t="shared" ref="P16:P17" si="25">O16/1.2</f>
        <v>0</v>
      </c>
      <c r="Q16">
        <f t="shared" ref="Q16:Q18" si="26">P16/1.2</f>
        <v>0</v>
      </c>
      <c r="R16" s="2">
        <v>0</v>
      </c>
      <c r="S16" s="2"/>
    </row>
    <row r="17" spans="1:19">
      <c r="A17" s="4">
        <f t="shared" si="16"/>
        <v>0</v>
      </c>
      <c r="B17" s="4">
        <f t="shared" si="17"/>
        <v>0</v>
      </c>
      <c r="C17" s="4">
        <f t="shared" si="18"/>
        <v>0</v>
      </c>
      <c r="D17" s="4">
        <f t="shared" si="19"/>
        <v>0</v>
      </c>
      <c r="E17" s="5">
        <f t="shared" si="20"/>
        <v>0</v>
      </c>
      <c r="F17" s="4" t="e">
        <f t="shared" si="21"/>
        <v>#DIV/0!</v>
      </c>
      <c r="G17" s="4" t="e">
        <f t="shared" si="22"/>
        <v>#DIV/0!</v>
      </c>
      <c r="H17" s="4" t="e">
        <f t="shared" si="23"/>
        <v>#DIV/0!</v>
      </c>
      <c r="I17" s="4">
        <f t="shared" si="24"/>
        <v>0</v>
      </c>
      <c r="J17" s="4">
        <f t="shared" si="24"/>
        <v>0</v>
      </c>
      <c r="O17">
        <v>0</v>
      </c>
      <c r="P17">
        <f t="shared" si="25"/>
        <v>0</v>
      </c>
      <c r="Q17">
        <f t="shared" si="26"/>
        <v>0</v>
      </c>
      <c r="R17" s="2">
        <v>0</v>
      </c>
      <c r="S17" s="2"/>
    </row>
    <row r="18" spans="1:19">
      <c r="A18" s="4">
        <f t="shared" si="16"/>
        <v>0</v>
      </c>
      <c r="B18" s="4">
        <f t="shared" si="17"/>
        <v>0</v>
      </c>
      <c r="C18" s="4">
        <f t="shared" si="18"/>
        <v>0</v>
      </c>
      <c r="D18" s="4">
        <f t="shared" si="19"/>
        <v>0</v>
      </c>
      <c r="E18" s="5">
        <f t="shared" si="20"/>
        <v>0</v>
      </c>
      <c r="F18" s="4" t="e">
        <f t="shared" si="21"/>
        <v>#DIV/0!</v>
      </c>
      <c r="G18" s="4" t="e">
        <f t="shared" si="22"/>
        <v>#DIV/0!</v>
      </c>
      <c r="H18" s="4" t="e">
        <f t="shared" si="23"/>
        <v>#DIV/0!</v>
      </c>
      <c r="I18" s="4">
        <f t="shared" si="24"/>
        <v>0</v>
      </c>
      <c r="J18" s="4">
        <f t="shared" si="24"/>
        <v>0</v>
      </c>
      <c r="O18">
        <v>0</v>
      </c>
      <c r="P18">
        <f>O18/1.2</f>
        <v>0</v>
      </c>
      <c r="Q18">
        <f t="shared" si="26"/>
        <v>0</v>
      </c>
      <c r="R18" s="2">
        <v>0</v>
      </c>
      <c r="S18" s="2"/>
    </row>
    <row r="19" spans="1:19">
      <c r="A19" s="4">
        <f t="shared" si="16"/>
        <v>0</v>
      </c>
      <c r="B19" s="4">
        <f t="shared" si="17"/>
        <v>0</v>
      </c>
      <c r="C19" s="4">
        <f t="shared" si="18"/>
        <v>0</v>
      </c>
      <c r="D19" s="4">
        <f t="shared" si="19"/>
        <v>0</v>
      </c>
      <c r="E19" s="5">
        <f t="shared" si="20"/>
        <v>0</v>
      </c>
      <c r="F19" s="4" t="e">
        <f t="shared" si="21"/>
        <v>#DIV/0!</v>
      </c>
      <c r="G19" s="4" t="e">
        <f t="shared" si="22"/>
        <v>#DIV/0!</v>
      </c>
      <c r="H19" s="4" t="e">
        <f t="shared" si="23"/>
        <v>#DIV/0!</v>
      </c>
      <c r="I19" s="4">
        <f t="shared" si="24"/>
        <v>0</v>
      </c>
      <c r="J19" s="4">
        <f t="shared" si="24"/>
        <v>0</v>
      </c>
      <c r="O19" s="75">
        <v>0</v>
      </c>
      <c r="P19" s="75">
        <f>O19/1.2</f>
        <v>0</v>
      </c>
      <c r="Q19" s="75">
        <f t="shared" ref="Q19" si="27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I30" sqref="I3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zoomScaleNormal="100" workbookViewId="0">
      <selection activeCell="I30" sqref="I3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45" zoomScaleNormal="145" workbookViewId="0">
      <selection activeCell="B3" activeCellId="1" sqref="A1 B3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2024-07-22T11:51:18Z</dcterms:modified>
</cp:coreProperties>
</file>