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Nilesh Pawar\"/>
    </mc:Choice>
  </mc:AlternateContent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8" l="1"/>
  <c r="H10" i="38" s="1"/>
  <c r="H5" i="38"/>
  <c r="H6" i="38"/>
  <c r="H7" i="38"/>
  <c r="H8" i="38"/>
  <c r="H9" i="38"/>
  <c r="H3" i="38"/>
  <c r="D30" i="23"/>
  <c r="E30" i="23" s="1"/>
  <c r="C30" i="23"/>
  <c r="D28" i="23"/>
  <c r="D29" i="23"/>
  <c r="C14" i="25" l="1"/>
  <c r="C18" i="25" l="1"/>
  <c r="D27" i="23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<sst xmlns="http://schemas.openxmlformats.org/spreadsheetml/2006/main" count="132" uniqueCount="98">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</sst>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5" fontId="0" fillId="0" borderId="8" xfId="0" applyNumberFormat="1" applyBorder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52000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52000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52000</v>
      </c>
      <c r="D5" s="57" t="s">
        <v>61</v>
      </c>
      <c r="E5" s="58">
        <f>ROUND(C5/10.764,0)</f>
        <v>4831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35000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17000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0.06</v>
      </c>
      <c r="D8" s="99">
        <f>1-C8</f>
        <v>0.94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15980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50980</v>
      </c>
      <c r="D10" s="57" t="s">
        <v>61</v>
      </c>
      <c r="E10" s="58">
        <f>ROUND(C10/10.764,0)</f>
        <v>4736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2018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6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54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684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3239424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1368000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I15" sqref="I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9200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7200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6</v>
      </c>
      <c r="D7" s="25"/>
      <c r="F7" s="75"/>
      <c r="G7" s="75"/>
    </row>
    <row r="8" spans="1:8">
      <c r="A8" s="15" t="s">
        <v>18</v>
      </c>
      <c r="B8" s="24"/>
      <c r="C8" s="25">
        <f>C9-C7</f>
        <v>54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9</v>
      </c>
      <c r="D10" s="25"/>
      <c r="F10" s="75"/>
      <c r="G10" s="75"/>
    </row>
    <row r="11" spans="1:8">
      <c r="A11" s="15"/>
      <c r="B11" s="26"/>
      <c r="C11" s="27">
        <f>C10%</f>
        <v>0.09</v>
      </c>
      <c r="D11" s="27"/>
      <c r="F11" s="75"/>
      <c r="G11" s="75"/>
    </row>
    <row r="12" spans="1:8">
      <c r="A12" s="15" t="s">
        <v>21</v>
      </c>
      <c r="B12" s="19"/>
      <c r="C12" s="20">
        <f>C6*C11</f>
        <v>180</v>
      </c>
      <c r="D12" s="23"/>
      <c r="F12" s="75"/>
      <c r="G12" s="75"/>
    </row>
    <row r="13" spans="1:8">
      <c r="A13" s="15" t="s">
        <v>22</v>
      </c>
      <c r="B13" s="19"/>
      <c r="C13" s="20">
        <f>C6-C12</f>
        <v>1820</v>
      </c>
      <c r="D13" s="23"/>
      <c r="F13" s="75"/>
      <c r="G13" s="75"/>
    </row>
    <row r="14" spans="1:8">
      <c r="A14" s="15" t="s">
        <v>15</v>
      </c>
      <c r="B14" s="19"/>
      <c r="C14" s="20">
        <f>C5</f>
        <v>7200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9020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570</v>
      </c>
      <c r="D18" s="73"/>
      <c r="E18" s="74"/>
      <c r="F18" s="75"/>
      <c r="G18" s="75"/>
    </row>
    <row r="19" spans="1:8">
      <c r="A19" s="15"/>
      <c r="B19" s="6"/>
      <c r="C19" s="30">
        <f>C18*C16</f>
        <v>5141400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3907464</v>
      </c>
      <c r="C20" s="31">
        <f>C19*95%</f>
        <v>4884330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4113120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1140000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10711.25</v>
      </c>
      <c r="D25" s="31"/>
    </row>
    <row r="26" spans="1:8">
      <c r="C26" s="31"/>
      <c r="D26" s="31"/>
    </row>
    <row r="27" spans="1:8">
      <c r="C27" s="31">
        <v>48.57</v>
      </c>
      <c r="D27" s="116">
        <f>C27*10.764</f>
        <v>522.80747999999994</v>
      </c>
    </row>
    <row r="28" spans="1:8">
      <c r="C28">
        <v>3.06</v>
      </c>
      <c r="D28" s="116">
        <f t="shared" ref="D28:D29" si="0">C28*10.764</f>
        <v>32.937840000000001</v>
      </c>
    </row>
    <row r="29" spans="1:8">
      <c r="C29" s="16">
        <v>1.29</v>
      </c>
      <c r="D29" s="116">
        <f t="shared" si="0"/>
        <v>13.88556</v>
      </c>
    </row>
    <row r="30" spans="1:8">
      <c r="C30" s="61">
        <f>SUM(C27:C29)</f>
        <v>52.92</v>
      </c>
      <c r="D30" s="117">
        <f>SUM(D27:D29)</f>
        <v>569.63088000000005</v>
      </c>
      <c r="E30" s="118">
        <f>D30*1.2</f>
        <v>683.55705599999999</v>
      </c>
    </row>
    <row r="31" spans="1:8">
      <c r="C31"/>
      <c r="D31" s="122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5" sqref="M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R17" sqref="R1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H10"/>
  <sheetViews>
    <sheetView tabSelected="1" workbookViewId="0">
      <selection activeCell="K12" sqref="K12"/>
    </sheetView>
  </sheetViews>
  <sheetFormatPr defaultRowHeight="15"/>
  <sheetData>
    <row r="3" spans="6:8">
      <c r="F3">
        <v>13.1</v>
      </c>
      <c r="G3">
        <v>9.5</v>
      </c>
      <c r="H3">
        <f>G3*F3</f>
        <v>124.45</v>
      </c>
    </row>
    <row r="4" spans="6:8">
      <c r="F4">
        <v>13.4</v>
      </c>
      <c r="G4">
        <v>9.1</v>
      </c>
      <c r="H4" s="72">
        <f t="shared" ref="H4:H9" si="0">G4*F4</f>
        <v>121.94</v>
      </c>
    </row>
    <row r="5" spans="6:8">
      <c r="F5">
        <v>10.1</v>
      </c>
      <c r="G5">
        <v>9.6999999999999993</v>
      </c>
      <c r="H5" s="72">
        <f t="shared" si="0"/>
        <v>97.969999999999985</v>
      </c>
    </row>
    <row r="6" spans="6:8">
      <c r="F6">
        <v>12.2</v>
      </c>
      <c r="G6">
        <v>9.9</v>
      </c>
      <c r="H6" s="72">
        <f t="shared" si="0"/>
        <v>120.78</v>
      </c>
    </row>
    <row r="7" spans="6:8">
      <c r="F7">
        <v>3.5</v>
      </c>
      <c r="G7">
        <v>6.2</v>
      </c>
      <c r="H7" s="72">
        <f t="shared" si="0"/>
        <v>21.7</v>
      </c>
    </row>
    <row r="8" spans="6:8">
      <c r="F8">
        <v>3.4</v>
      </c>
      <c r="G8">
        <v>4.2</v>
      </c>
      <c r="H8" s="72">
        <f t="shared" si="0"/>
        <v>14.28</v>
      </c>
    </row>
    <row r="9" spans="6:8">
      <c r="F9">
        <v>3.2</v>
      </c>
      <c r="G9">
        <v>5.2</v>
      </c>
      <c r="H9" s="72">
        <f t="shared" si="0"/>
        <v>16.64</v>
      </c>
    </row>
    <row r="10" spans="6:8">
      <c r="H10">
        <f>SUM(H3:H9)</f>
        <v>517.76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2024-07-18T11:52:33Z</dcterms:modified>
</cp:coreProperties>
</file>