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 Measurment" sheetId="38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3"/>
  <c r="G20"/>
  <c r="G19"/>
  <c r="D17" i="25"/>
  <c r="E11" i="38"/>
  <c r="E15"/>
  <c r="E17" i="25"/>
  <c r="E5" i="38" l="1"/>
  <c r="E6"/>
  <c r="E7"/>
  <c r="E8"/>
  <c r="E9"/>
  <c r="E10"/>
  <c r="E13"/>
  <c r="E14"/>
  <c r="E4"/>
  <c r="P12" i="4" l="1"/>
  <c r="Q12" s="1"/>
  <c r="P11"/>
  <c r="Q11" s="1"/>
  <c r="P10"/>
  <c r="Q10" s="1"/>
  <c r="P9"/>
  <c r="Q9" s="1"/>
  <c r="P8"/>
  <c r="Q8" s="1"/>
  <c r="P7"/>
  <c r="Q7" s="1"/>
  <c r="P6"/>
  <c r="Q6" s="1"/>
  <c r="P5"/>
  <c r="P4"/>
  <c r="P3"/>
  <c r="P2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2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<sst xmlns="http://schemas.openxmlformats.org/spreadsheetml/2006/main" count="144" uniqueCount="110">
  <si>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</si>
  <si>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</si>
  <si>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</si>
  <si>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</si>
  <si>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</si>
  <si>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</si>
  <si>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</si>
  <si>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</si>
  <si>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</si>
  <si>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</si>
  <si>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</si>
  <si>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</si>
  <si>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</si>
  <si>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</si>
  <si>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</si>
  <si>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</si>
  <si>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</si>
  <si>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</si>
  <si>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</si>
  <si>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</si>
  <si>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</si>
  <si>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</si>
  <si>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</si>
  <si>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</si>
  <si>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</si>
  <si>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</si>
  <si>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</si>
  <si>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</si>
  <si>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</si>
  <si>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</si>
  <si>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</si>
  <si>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</si>
  <si>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</si>
  <si>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</si>
  <si>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</si>
  <si>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</si>
  <si>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</si>
  <si>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</si>
  <si>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</si>
  <si>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</si>
  <si>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</si>
  <si>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</si>
  <si>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</si>
  <si>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</si>
  <si>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</si>
  <si>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</si>
  <si>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</si>
  <si>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</si>
  <si>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</si>
  <si>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</si>
  <si>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</si>
  <si>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</si>
  <si>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</si>
  <si>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</si>
  <si>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</si>
  <si>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</si>
  <si>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</si>
  <si>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</si>
  <si>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</si>
  <si>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</si>
  <si>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</si>
  <si>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</si>
  <si>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</si>
  <si>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</si>
  <si>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</si>
  <si>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</si>
  <si>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</si>
  <si>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</si>
  <si>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</si>
  <si>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</si>
  <si>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</si>
  <si>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</si>
  <si>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</si>
  <si>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</si>
  <si>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</si>
  <si>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</si>
  <si>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</si>
  <si>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</si>
  <si>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</si>
  <si>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</si>
  <si>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</si>
  <si>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</si>
  <si>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</si>
  <si>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</si>
  <si>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</si>
  <si>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</si>
  <si>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</si>
  <si>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</si>
  <si>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</si>
  <si>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</si>
  <si>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</si>
  <si>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</si>
  <si>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</si>
  <si>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</si>
  <si>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</si>
  <si>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</si>
  <si>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</si>
  <si>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</si>
  <si>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</t>
  </si>
  <si>
    <t>Living</t>
  </si>
  <si>
    <t>Kitchen</t>
  </si>
  <si>
    <t>WC</t>
  </si>
  <si>
    <t>rate on CA</t>
  </si>
  <si>
    <t xml:space="preserve"> </t>
  </si>
  <si>
    <t>Bed 1</t>
  </si>
  <si>
    <t>Bed 2</t>
  </si>
  <si>
    <t>Bed 3</t>
  </si>
  <si>
    <t>Passa</t>
  </si>
  <si>
    <t>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</si>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</sst>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7" fillId="2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17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743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19</xdr:row>
      <xdr:rowOff>142875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245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19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684184" cy="3733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20" t="s">
        <v>77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32000</v>
      </c>
      <c r="D10" s="56" t="s">
        <v>61</v>
      </c>
      <c r="E10" s="57">
        <f>ROUND(C10/10.764,0)</f>
        <v>2973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733</v>
      </c>
      <c r="D17" s="71">
        <f>C17*2000</f>
        <v>1466000</v>
      </c>
      <c r="E17" s="71">
        <f>C17*E10</f>
        <v>2179209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M17"/>
  <sheetViews>
    <sheetView zoomScale="115" zoomScaleNormal="115" workbookViewId="0">
      <selection activeCell="K9" sqref="K9"/>
    </sheetView>
  </sheetViews>
  <sheetFormatPr defaultRowHeight="15"/>
  <cols>
    <col min="2" max="2" width="10.5703125" customWidth="1"/>
  </cols>
  <sheetData>
    <row r="2" spans="2:13" ht="18.75">
      <c r="B2" s="115" t="s">
        <v>98</v>
      </c>
      <c r="I2" s="119"/>
    </row>
    <row r="4" spans="2:13">
      <c r="B4" s="71" t="s">
        <v>99</v>
      </c>
      <c r="C4">
        <v>17.5</v>
      </c>
      <c r="D4">
        <v>10.199999999999999</v>
      </c>
      <c r="E4">
        <f>D4*C4</f>
        <v>178.5</v>
      </c>
      <c r="I4" s="71"/>
    </row>
    <row r="5" spans="2:13">
      <c r="B5" s="71" t="s">
        <v>104</v>
      </c>
      <c r="C5">
        <v>11</v>
      </c>
      <c r="D5">
        <v>10</v>
      </c>
      <c r="E5" s="71">
        <f t="shared" ref="E5:E10" si="0">D5*C5</f>
        <v>110</v>
      </c>
      <c r="I5" s="71"/>
      <c r="L5" s="71"/>
    </row>
    <row r="6" spans="2:13">
      <c r="B6" s="71" t="s">
        <v>105</v>
      </c>
      <c r="C6">
        <v>9.6999999999999993</v>
      </c>
      <c r="D6">
        <v>10.199999999999999</v>
      </c>
      <c r="E6" s="71">
        <f t="shared" si="0"/>
        <v>98.939999999999984</v>
      </c>
      <c r="I6" s="71"/>
      <c r="L6" s="71"/>
    </row>
    <row r="7" spans="2:13">
      <c r="B7" s="71" t="s">
        <v>106</v>
      </c>
      <c r="C7">
        <v>11.4</v>
      </c>
      <c r="D7">
        <v>9.6</v>
      </c>
      <c r="E7" s="71">
        <f t="shared" si="0"/>
        <v>109.44</v>
      </c>
      <c r="I7" s="71"/>
      <c r="L7" s="71"/>
    </row>
    <row r="8" spans="2:13">
      <c r="B8" s="71" t="s">
        <v>100</v>
      </c>
      <c r="C8">
        <v>7.3</v>
      </c>
      <c r="D8">
        <v>4.0999999999999996</v>
      </c>
      <c r="E8" s="71">
        <f t="shared" si="0"/>
        <v>29.929999999999996</v>
      </c>
      <c r="I8" s="71"/>
      <c r="L8" s="71"/>
    </row>
    <row r="9" spans="2:13">
      <c r="B9" s="71" t="s">
        <v>101</v>
      </c>
      <c r="C9">
        <v>4.0999999999999996</v>
      </c>
      <c r="D9">
        <v>10.7</v>
      </c>
      <c r="E9" s="71">
        <f t="shared" si="0"/>
        <v>43.86999999999999</v>
      </c>
      <c r="M9" s="117"/>
    </row>
    <row r="10" spans="2:13">
      <c r="B10" s="71" t="s">
        <v>107</v>
      </c>
      <c r="C10">
        <v>6.8</v>
      </c>
      <c r="D10">
        <v>3.2</v>
      </c>
      <c r="E10" s="71">
        <f t="shared" si="0"/>
        <v>21.76</v>
      </c>
      <c r="F10" s="117"/>
    </row>
    <row r="11" spans="2:13">
      <c r="E11">
        <f>SUM(E4:E10)</f>
        <v>592.43999999999994</v>
      </c>
      <c r="F11" s="117"/>
    </row>
    <row r="12" spans="2:13" s="71" customFormat="1">
      <c r="F12" s="117"/>
    </row>
    <row r="13" spans="2:13" s="1" customFormat="1">
      <c r="B13" s="71" t="s">
        <v>108</v>
      </c>
      <c r="C13">
        <v>9.6</v>
      </c>
      <c r="D13">
        <v>3.2</v>
      </c>
      <c r="E13" s="71">
        <f>D13*C13</f>
        <v>30.72</v>
      </c>
      <c r="F13" s="118"/>
    </row>
    <row r="14" spans="2:13">
      <c r="B14" s="71" t="s">
        <v>109</v>
      </c>
      <c r="C14" s="71">
        <v>5.6</v>
      </c>
      <c r="D14" s="71">
        <v>6.2</v>
      </c>
      <c r="E14" s="71">
        <f>D14*C14</f>
        <v>34.72</v>
      </c>
      <c r="F14" s="117" t="s">
        <v>103</v>
      </c>
    </row>
    <row r="15" spans="2:13">
      <c r="B15" s="71"/>
      <c r="E15" s="71">
        <f>SUM(E13:E14)</f>
        <v>65.44</v>
      </c>
    </row>
    <row r="16" spans="2:13">
      <c r="B16" s="71"/>
      <c r="E16" s="71"/>
    </row>
    <row r="17" spans="5:5">
      <c r="E17" s="7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G21" sqref="G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102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/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>
        <v>100000</v>
      </c>
    </row>
    <row r="18" spans="1:7" ht="16.5">
      <c r="A18" s="27" t="s">
        <v>95</v>
      </c>
      <c r="B18" s="7"/>
      <c r="C18" s="72">
        <v>666</v>
      </c>
      <c r="D18" s="72"/>
      <c r="E18" s="73"/>
      <c r="F18" s="74"/>
      <c r="G18" s="74">
        <v>3596400</v>
      </c>
    </row>
    <row r="19" spans="1:7">
      <c r="A19" s="15"/>
      <c r="B19" s="6"/>
      <c r="C19" s="29">
        <f>C18*C16</f>
        <v>3596400</v>
      </c>
      <c r="D19" s="74" t="s">
        <v>68</v>
      </c>
      <c r="E19" s="29"/>
      <c r="F19" s="123" t="s">
        <v>68</v>
      </c>
      <c r="G19" s="74">
        <f>G18+G17</f>
        <v>3696400</v>
      </c>
    </row>
    <row r="20" spans="1:7">
      <c r="A20" s="15"/>
      <c r="C20" s="30">
        <f>C19*95%</f>
        <v>3416580</v>
      </c>
      <c r="D20" s="74" t="s">
        <v>24</v>
      </c>
      <c r="E20" s="30"/>
      <c r="F20" s="123" t="s">
        <v>24</v>
      </c>
      <c r="G20" s="74">
        <f>G19*95%</f>
        <v>3511580</v>
      </c>
    </row>
    <row r="21" spans="1:7">
      <c r="A21" s="15"/>
      <c r="C21" s="30">
        <f>C19*80%</f>
        <v>2877120</v>
      </c>
      <c r="D21" s="74" t="s">
        <v>25</v>
      </c>
      <c r="E21" s="30"/>
      <c r="F21" s="123" t="s">
        <v>25</v>
      </c>
      <c r="G21" s="74">
        <f>G19*80%</f>
        <v>2957120</v>
      </c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1332000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7492.5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26" sqref="Q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1230</v>
      </c>
      <c r="C2" s="4">
        <f t="shared" ref="C2:C15" si="2">B2*1.2</f>
        <v>1476</v>
      </c>
      <c r="D2" s="4">
        <f t="shared" ref="D2:D15" si="3">C2*1.2</f>
        <v>1771.2</v>
      </c>
      <c r="E2" s="5">
        <f t="shared" ref="E2:E15" si="4">R2</f>
        <v>6000000</v>
      </c>
      <c r="F2" s="116">
        <f t="shared" ref="F2:F15" si="5">ROUND((E2/B2),0)</f>
        <v>4878</v>
      </c>
      <c r="G2" s="116">
        <f t="shared" ref="G2:G15" si="6">ROUND((E2/C2),0)</f>
        <v>4065</v>
      </c>
      <c r="H2" s="116">
        <f t="shared" ref="H2:H15" si="7">ROUND((E2/D2),0)</f>
        <v>3388</v>
      </c>
      <c r="I2" s="116">
        <f t="shared" ref="I2:I15" si="8">T2</f>
        <v>0</v>
      </c>
      <c r="J2" s="116">
        <f t="shared" ref="J2:J15" si="9">U2</f>
        <v>0</v>
      </c>
      <c r="K2" s="117"/>
      <c r="L2" s="117"/>
      <c r="M2" s="117"/>
      <c r="N2" s="117">
        <v>1</v>
      </c>
      <c r="O2" s="71">
        <v>0</v>
      </c>
      <c r="P2" s="71">
        <f t="shared" ref="P2:P11" si="10">O2/1.2</f>
        <v>0</v>
      </c>
      <c r="Q2" s="71">
        <v>1230</v>
      </c>
      <c r="R2" s="2">
        <v>6000000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915</v>
      </c>
      <c r="C3" s="4">
        <f t="shared" si="2"/>
        <v>1098</v>
      </c>
      <c r="D3" s="4">
        <f t="shared" si="3"/>
        <v>1317.6</v>
      </c>
      <c r="E3" s="5">
        <f t="shared" si="4"/>
        <v>4200000</v>
      </c>
      <c r="F3" s="116">
        <f t="shared" si="5"/>
        <v>4590</v>
      </c>
      <c r="G3" s="116">
        <f t="shared" si="6"/>
        <v>3825</v>
      </c>
      <c r="H3" s="116">
        <f t="shared" si="7"/>
        <v>3188</v>
      </c>
      <c r="I3" s="116">
        <f t="shared" si="8"/>
        <v>0</v>
      </c>
      <c r="J3" s="116">
        <f t="shared" si="9"/>
        <v>0</v>
      </c>
      <c r="K3" s="117"/>
      <c r="L3" s="117"/>
      <c r="M3" s="117"/>
      <c r="N3" s="117">
        <v>2</v>
      </c>
      <c r="O3" s="71">
        <v>0</v>
      </c>
      <c r="P3" s="71">
        <f t="shared" si="10"/>
        <v>0</v>
      </c>
      <c r="Q3" s="71">
        <v>915</v>
      </c>
      <c r="R3" s="2">
        <v>4200000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2800000</v>
      </c>
      <c r="F4" s="116">
        <f t="shared" si="5"/>
        <v>4545</v>
      </c>
      <c r="G4" s="116">
        <f t="shared" si="6"/>
        <v>3788</v>
      </c>
      <c r="H4" s="116">
        <f t="shared" si="7"/>
        <v>3157</v>
      </c>
      <c r="I4" s="116">
        <f t="shared" si="8"/>
        <v>0</v>
      </c>
      <c r="J4" s="116">
        <f t="shared" si="9"/>
        <v>0</v>
      </c>
      <c r="K4" s="117"/>
      <c r="L4" s="117"/>
      <c r="M4" s="117"/>
      <c r="N4" s="117">
        <v>3</v>
      </c>
      <c r="O4" s="71">
        <v>0</v>
      </c>
      <c r="P4" s="71">
        <f t="shared" si="10"/>
        <v>0</v>
      </c>
      <c r="Q4" s="71">
        <v>616</v>
      </c>
      <c r="R4" s="2">
        <v>2800000</v>
      </c>
      <c r="S4" s="2"/>
      <c r="T4" s="2"/>
    </row>
    <row r="5" spans="1:35">
      <c r="A5" s="4">
        <f t="shared" si="0"/>
        <v>4</v>
      </c>
      <c r="B5" s="4">
        <f t="shared" si="1"/>
        <v>666</v>
      </c>
      <c r="C5" s="4">
        <f t="shared" si="2"/>
        <v>799.19999999999993</v>
      </c>
      <c r="D5" s="4">
        <f t="shared" si="3"/>
        <v>959.03999999999985</v>
      </c>
      <c r="E5" s="5">
        <f t="shared" si="4"/>
        <v>3600000</v>
      </c>
      <c r="F5" s="116">
        <f t="shared" si="5"/>
        <v>5405</v>
      </c>
      <c r="G5" s="116">
        <f t="shared" si="6"/>
        <v>4505</v>
      </c>
      <c r="H5" s="116">
        <f t="shared" si="7"/>
        <v>3754</v>
      </c>
      <c r="I5" s="116">
        <f t="shared" si="8"/>
        <v>0</v>
      </c>
      <c r="J5" s="116">
        <f t="shared" si="9"/>
        <v>0</v>
      </c>
      <c r="K5" s="117"/>
      <c r="L5" s="117"/>
      <c r="M5" s="117"/>
      <c r="N5" s="117">
        <v>4</v>
      </c>
      <c r="O5" s="71">
        <v>0</v>
      </c>
      <c r="P5" s="71">
        <f t="shared" si="10"/>
        <v>0</v>
      </c>
      <c r="Q5" s="71">
        <v>666</v>
      </c>
      <c r="R5" s="2">
        <v>3600000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6" t="e">
        <f t="shared" si="5"/>
        <v>#DIV/0!</v>
      </c>
      <c r="G6" s="116" t="e">
        <f t="shared" si="6"/>
        <v>#DIV/0!</v>
      </c>
      <c r="H6" s="116" t="e">
        <f t="shared" si="7"/>
        <v>#DIV/0!</v>
      </c>
      <c r="I6" s="116">
        <f t="shared" si="8"/>
        <v>0</v>
      </c>
      <c r="J6" s="116">
        <f t="shared" si="9"/>
        <v>0</v>
      </c>
      <c r="K6" s="117"/>
      <c r="L6" s="117"/>
      <c r="M6" s="117"/>
      <c r="N6" s="117"/>
      <c r="O6" s="71">
        <v>0</v>
      </c>
      <c r="P6" s="71">
        <f t="shared" si="10"/>
        <v>0</v>
      </c>
      <c r="Q6" s="71">
        <f t="shared" ref="Q6:Q12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1" sqref="G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 Measurment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2024-07-19T09:14:14Z</dcterms:modified>
</cp:coreProperties>
</file>