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July 2024\DIGGANTH SONI - BOB\"/>
    </mc:Choice>
  </mc:AlternateContent>
  <xr:revisionPtr revIDLastSave="0" documentId="13_ncr:1_{2DC01D46-0583-4988-92F2-F04CD4BCC89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G32" i="4" l="1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Q7" i="4" s="1"/>
  <c r="B7" i="4" s="1"/>
  <c r="C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F8" i="4" l="1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Q17" i="4" s="1"/>
  <c r="B17" i="4" s="1"/>
  <c r="C17" i="4" s="1"/>
  <c r="D17" i="4" s="1"/>
  <c r="J17" i="4"/>
  <c r="I17" i="4"/>
  <c r="E17" i="4"/>
  <c r="A17" i="4"/>
  <c r="P16" i="4"/>
  <c r="Q16" i="4" s="1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Q3" i="4" s="1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7" i="4" s="1"/>
  <c r="W32" i="4"/>
  <c r="W40" i="4"/>
  <c r="S39" i="4" l="1"/>
  <c r="S40" i="4" s="1"/>
  <c r="S42" i="4" s="1"/>
  <c r="W34" i="4"/>
  <c r="W38" i="4"/>
  <c r="W39" i="4" s="1"/>
  <c r="W42" i="4" s="1"/>
  <c r="W45" i="4" s="1"/>
  <c r="W46" i="4" s="1"/>
  <c r="S41" i="4" l="1"/>
  <c r="W51" i="4" l="1"/>
  <c r="W47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<sst xmlns="http://schemas.openxmlformats.org/spreadsheetml/2006/main" count="49" uniqueCount="43">
  <si>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</si>
  <si>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</si>
  <si>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</si>
  <si>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</si>
  <si>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</si>
  <si>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</si>
  <si>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</si>
  <si>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</si>
  <si>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</si>
  <si>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</si>
  <si>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</si>
  <si>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</si>
  <si>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</si>
  <si>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</si>
  <si>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</si>
  <si>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</si>
  <si>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</si>
  <si>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</si>
  <si>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</si>
  <si>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</si>
  <si>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</si>
  <si>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</si>
  <si>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</si>
  <si>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</si>
  <si>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</si>
  <si>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</si>
  <si>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</si>
  <si>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</si>
  <si>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</si>
  <si>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</si>
  <si>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</si>
  <si>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</si>
  <si>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</si>
  <si>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</si>
  <si>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</si>
  <si>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</si>
  <si>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</si>
  <si>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</si>
  <si>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</si>
  <si>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</si>
  <si>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Bank Of Baroda ( Civil Lines Branch ) - DIGGANTH SONI &amp; KHUSHBOO SONI</t>
  </si>
  <si>
    <t>Agree CA</t>
  </si>
  <si>
    <t>Approx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</si>
</sst>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13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topLeftCell="A22" zoomScaleNormal="100" workbookViewId="0">
      <selection activeCell="X38" sqref="X38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2" t="s">
        <v>36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0</v>
      </c>
      <c r="C3" s="4">
        <f>B3*1.2</f>
        <v>0</v>
      </c>
      <c r="D3" s="4">
        <f t="shared" ref="D3:D14" si="2">C3*1.2</f>
        <v>0</v>
      </c>
      <c r="E3" s="5">
        <f t="shared" ref="E3:E14" si="3">R3</f>
        <v>0</v>
      </c>
      <c r="F3" s="9" t="e">
        <f t="shared" ref="F3:F14" si="4">ROUND((E3/B3),0)</f>
        <v>#DIV/0!</v>
      </c>
      <c r="G3" s="9" t="e">
        <f t="shared" ref="G3:G14" si="5">ROUND((E3/C3),0)</f>
        <v>#DIV/0!</v>
      </c>
      <c r="H3" s="9" t="e">
        <f t="shared" ref="H3:H14" si="6">ROUND((E3/D3),0)</f>
        <v>#DIV/0!</v>
      </c>
      <c r="I3" s="4" t="e">
        <f>#REF!</f>
        <v>#REF!</v>
      </c>
      <c r="J3" s="4">
        <f t="shared" ref="J3:J14" si="7">S3</f>
        <v>0</v>
      </c>
      <c r="O3">
        <v>0</v>
      </c>
      <c r="P3">
        <f t="shared" ref="P3:Q14" si="8">O3/1.2</f>
        <v>0</v>
      </c>
      <c r="Q3">
        <f t="shared" si="8"/>
        <v>0</v>
      </c>
      <c r="R3" s="2">
        <v>0</v>
      </c>
    </row>
    <row r="4" spans="1:20" x14ac:dyDescent="0.25">
      <c r="A4" s="4">
        <f t="shared" ref="A4:A9" si="9">N4</f>
        <v>0</v>
      </c>
      <c r="B4" s="4">
        <f t="shared" ref="B4:B9" si="10">Q4</f>
        <v>0</v>
      </c>
      <c r="C4" s="4">
        <f t="shared" ref="C4:C9" si="11">B4*1.2</f>
        <v>0</v>
      </c>
      <c r="D4" s="4">
        <f t="shared" ref="D4:D9" si="12">C4*1.2</f>
        <v>0</v>
      </c>
      <c r="E4" s="5">
        <f t="shared" ref="E4:E9" si="13">R4</f>
        <v>0</v>
      </c>
      <c r="F4" s="9" t="e">
        <f t="shared" ref="F4:F9" si="14">ROUND((E4/B4),0)</f>
        <v>#DIV/0!</v>
      </c>
      <c r="G4" s="9" t="e">
        <f t="shared" ref="G4:G9" si="15">ROUND((E4/C4),0)</f>
        <v>#DIV/0!</v>
      </c>
      <c r="H4" s="9" t="e">
        <f t="shared" ref="H4:H9" si="16">ROUND((E4/D4),0)</f>
        <v>#DIV/0!</v>
      </c>
      <c r="I4" s="4" t="e">
        <f>#REF!</f>
        <v>#REF!</v>
      </c>
      <c r="J4" s="4">
        <f t="shared" ref="J4:J9" si="17">S4</f>
        <v>0</v>
      </c>
      <c r="O4">
        <v>0</v>
      </c>
      <c r="P4">
        <f t="shared" ref="P4:P9" si="18">O4/1.2</f>
        <v>0</v>
      </c>
      <c r="Q4">
        <f t="shared" ref="Q4:Q9" si="19">P4/1.2</f>
        <v>0</v>
      </c>
      <c r="R4" s="2">
        <v>0</v>
      </c>
    </row>
    <row r="5" spans="1:20" x14ac:dyDescent="0.25">
      <c r="A5" s="4">
        <f t="shared" si="9"/>
        <v>0</v>
      </c>
      <c r="B5" s="4">
        <f t="shared" si="10"/>
        <v>0</v>
      </c>
      <c r="C5" s="4">
        <f t="shared" si="11"/>
        <v>0</v>
      </c>
      <c r="D5" s="4">
        <f t="shared" si="12"/>
        <v>0</v>
      </c>
      <c r="E5" s="5">
        <f t="shared" si="13"/>
        <v>0</v>
      </c>
      <c r="F5" s="9" t="e">
        <f t="shared" si="14"/>
        <v>#DIV/0!</v>
      </c>
      <c r="G5" s="9" t="e">
        <f t="shared" si="15"/>
        <v>#DIV/0!</v>
      </c>
      <c r="H5" s="9" t="e">
        <f t="shared" si="16"/>
        <v>#DIV/0!</v>
      </c>
      <c r="I5" s="4" t="e">
        <f>#REF!</f>
        <v>#REF!</v>
      </c>
      <c r="J5" s="4">
        <f t="shared" si="17"/>
        <v>0</v>
      </c>
      <c r="O5">
        <v>0</v>
      </c>
      <c r="P5">
        <f t="shared" si="18"/>
        <v>0</v>
      </c>
      <c r="Q5">
        <f t="shared" si="19"/>
        <v>0</v>
      </c>
      <c r="R5" s="2">
        <v>0</v>
      </c>
    </row>
    <row r="6" spans="1:20" x14ac:dyDescent="0.25">
      <c r="A6" s="4">
        <f t="shared" si="9"/>
        <v>0</v>
      </c>
      <c r="B6" s="4">
        <f t="shared" si="10"/>
        <v>0</v>
      </c>
      <c r="C6" s="4">
        <f t="shared" si="11"/>
        <v>0</v>
      </c>
      <c r="D6" s="4">
        <f t="shared" si="12"/>
        <v>0</v>
      </c>
      <c r="E6" s="5">
        <f t="shared" si="13"/>
        <v>0</v>
      </c>
      <c r="F6" s="9" t="e">
        <f t="shared" si="14"/>
        <v>#DIV/0!</v>
      </c>
      <c r="G6" s="9" t="e">
        <f t="shared" si="15"/>
        <v>#DIV/0!</v>
      </c>
      <c r="H6" s="9" t="e">
        <f t="shared" si="16"/>
        <v>#DIV/0!</v>
      </c>
      <c r="I6" s="4" t="e">
        <f>#REF!</f>
        <v>#REF!</v>
      </c>
      <c r="J6" s="4">
        <f t="shared" si="17"/>
        <v>0</v>
      </c>
      <c r="O6">
        <v>0</v>
      </c>
      <c r="P6">
        <f t="shared" si="18"/>
        <v>0</v>
      </c>
      <c r="Q6">
        <f t="shared" si="19"/>
        <v>0</v>
      </c>
      <c r="R6" s="2">
        <v>0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8"/>
        <v>0</v>
      </c>
      <c r="Q7">
        <f t="shared" si="19"/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8"/>
        <v>0</v>
      </c>
      <c r="Q8">
        <f t="shared" si="19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8"/>
        <v>0</v>
      </c>
      <c r="Q9">
        <f t="shared" si="19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2" t="s">
        <v>37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0" x14ac:dyDescent="0.25">
      <c r="A16" s="4">
        <f t="shared" ref="A16:A28" si="32">N16</f>
        <v>0</v>
      </c>
      <c r="B16" s="4">
        <f t="shared" ref="B16:B28" si="33">Q16</f>
        <v>0</v>
      </c>
      <c r="C16" s="4">
        <f>B16*1.2</f>
        <v>0</v>
      </c>
      <c r="D16" s="4">
        <f t="shared" ref="D16:D28" si="34">C16*1.2</f>
        <v>0</v>
      </c>
      <c r="E16" s="5">
        <f t="shared" ref="E16:E28" si="35">R16</f>
        <v>0</v>
      </c>
      <c r="F16" s="9" t="e">
        <f t="shared" ref="F16:F28" si="36">ROUND((E16/B16),0)</f>
        <v>#DIV/0!</v>
      </c>
      <c r="G16" s="9" t="e">
        <f t="shared" ref="G16:G28" si="37">ROUND((E16/C16),0)</f>
        <v>#DIV/0!</v>
      </c>
      <c r="H16" s="9" t="e">
        <f t="shared" ref="H16:H28" si="38">ROUND((E16/D16),0)</f>
        <v>#DIV/0!</v>
      </c>
      <c r="I16" s="4" t="e">
        <f>#REF!</f>
        <v>#REF!</v>
      </c>
      <c r="J16" s="4">
        <f t="shared" ref="J16:J28" si="39">S16</f>
        <v>0</v>
      </c>
      <c r="O16">
        <v>0</v>
      </c>
      <c r="P16">
        <f t="shared" ref="P16:Q28" si="40">O16/1.2</f>
        <v>0</v>
      </c>
      <c r="Q16">
        <f t="shared" si="40"/>
        <v>0</v>
      </c>
      <c r="R16" s="2">
        <v>0</v>
      </c>
    </row>
    <row r="17" spans="1:24" x14ac:dyDescent="0.25">
      <c r="A17" s="4">
        <f t="shared" si="32"/>
        <v>0</v>
      </c>
      <c r="B17" s="4">
        <f t="shared" si="33"/>
        <v>0</v>
      </c>
      <c r="C17" s="4">
        <f t="shared" ref="C17:C28" si="41">B17*1.2</f>
        <v>0</v>
      </c>
      <c r="D17" s="4">
        <f t="shared" si="34"/>
        <v>0</v>
      </c>
      <c r="E17" s="5">
        <f t="shared" si="35"/>
        <v>0</v>
      </c>
      <c r="F17" s="9" t="e">
        <f t="shared" si="36"/>
        <v>#DIV/0!</v>
      </c>
      <c r="G17" s="9" t="e">
        <f t="shared" si="37"/>
        <v>#DIV/0!</v>
      </c>
      <c r="H17" s="9" t="e">
        <f t="shared" si="38"/>
        <v>#DIV/0!</v>
      </c>
      <c r="I17" s="4" t="e">
        <f>#REF!</f>
        <v>#REF!</v>
      </c>
      <c r="J17" s="4">
        <f t="shared" si="39"/>
        <v>0</v>
      </c>
      <c r="O17">
        <v>0</v>
      </c>
      <c r="P17">
        <f t="shared" si="40"/>
        <v>0</v>
      </c>
      <c r="Q17">
        <f t="shared" si="40"/>
        <v>0</v>
      </c>
      <c r="R17" s="2">
        <v>0</v>
      </c>
    </row>
    <row r="18" spans="1:24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18200</v>
      </c>
      <c r="X29" s="20" t="s">
        <v>39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S31" s="10"/>
      <c r="T31" s="10"/>
      <c r="U31" s="17" t="s">
        <v>15</v>
      </c>
      <c r="V31" s="18"/>
      <c r="W31" s="19">
        <f>W29-W30</f>
        <v>15700</v>
      </c>
      <c r="X31" s="22"/>
    </row>
    <row r="32" spans="1:24" ht="15.75" x14ac:dyDescent="0.25">
      <c r="E32" t="s">
        <v>41</v>
      </c>
      <c r="F32" s="7">
        <v>59.48</v>
      </c>
      <c r="G32" s="6">
        <f>F32*10.764</f>
        <v>640.24271999999996</v>
      </c>
      <c r="H32" s="6"/>
      <c r="S32" s="10"/>
      <c r="T32" s="10"/>
      <c r="U32" s="17" t="s">
        <v>16</v>
      </c>
      <c r="V32" s="18"/>
      <c r="W32" s="19">
        <f>W30</f>
        <v>2500</v>
      </c>
      <c r="X32" s="22"/>
    </row>
    <row r="33" spans="15:25" ht="15.75" x14ac:dyDescent="0.25">
      <c r="S33" s="10"/>
      <c r="T33" s="10"/>
      <c r="U33" s="17" t="s">
        <v>17</v>
      </c>
      <c r="V33" s="23"/>
      <c r="W33" s="24">
        <f>X33-X34</f>
        <v>6</v>
      </c>
      <c r="X33" s="25">
        <v>2024</v>
      </c>
    </row>
    <row r="34" spans="15:25" ht="15.75" x14ac:dyDescent="0.25">
      <c r="S34" s="10"/>
      <c r="T34" s="10"/>
      <c r="U34" s="17" t="s">
        <v>18</v>
      </c>
      <c r="V34" s="23"/>
      <c r="W34" s="24">
        <f>W35-W33</f>
        <v>54</v>
      </c>
      <c r="X34" s="41">
        <v>2018</v>
      </c>
      <c r="Y34" t="s">
        <v>42</v>
      </c>
    </row>
    <row r="35" spans="15:25" ht="15.75" x14ac:dyDescent="0.25">
      <c r="S35" s="10"/>
      <c r="T35" s="10"/>
      <c r="U35" s="17" t="s">
        <v>19</v>
      </c>
      <c r="V35" s="23"/>
      <c r="W35" s="24">
        <v>60</v>
      </c>
      <c r="X35" s="24"/>
    </row>
    <row r="36" spans="15:25" ht="39" customHeight="1" x14ac:dyDescent="0.25">
      <c r="P36" s="43" t="s">
        <v>40</v>
      </c>
      <c r="Q36" s="43"/>
      <c r="R36" s="43"/>
      <c r="S36" s="43"/>
      <c r="T36" s="44"/>
      <c r="U36" s="21" t="s">
        <v>20</v>
      </c>
      <c r="V36" s="23"/>
      <c r="W36" s="24">
        <f>90*W33/W35</f>
        <v>9</v>
      </c>
      <c r="X36" s="24"/>
    </row>
    <row r="37" spans="15:25" ht="15.75" x14ac:dyDescent="0.25">
      <c r="U37" s="17"/>
      <c r="V37" s="26"/>
      <c r="W37" s="27">
        <f>W36%</f>
        <v>0.09</v>
      </c>
      <c r="X37" s="27"/>
    </row>
    <row r="38" spans="15:25" ht="15.75" x14ac:dyDescent="0.25">
      <c r="P38" s="14" t="s">
        <v>31</v>
      </c>
      <c r="Q38" s="14" t="s">
        <v>32</v>
      </c>
      <c r="R38" s="14" t="s">
        <v>33</v>
      </c>
      <c r="S38" s="14" t="s">
        <v>34</v>
      </c>
      <c r="T38" s="12"/>
      <c r="U38" s="17" t="s">
        <v>21</v>
      </c>
      <c r="V38" s="18"/>
      <c r="W38" s="19">
        <f>W32*W37</f>
        <v>225</v>
      </c>
      <c r="X38" s="22"/>
    </row>
    <row r="39" spans="15:25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2275</v>
      </c>
      <c r="X39" s="22"/>
    </row>
    <row r="40" spans="15:25" ht="15.75" x14ac:dyDescent="0.25">
      <c r="R40" s="6" t="s">
        <v>34</v>
      </c>
      <c r="S40" s="16">
        <f>SUM(S39:S39)</f>
        <v>0</v>
      </c>
      <c r="U40" s="17" t="s">
        <v>15</v>
      </c>
      <c r="V40" s="18"/>
      <c r="W40" s="19">
        <f>W31</f>
        <v>15700</v>
      </c>
      <c r="X40" s="22"/>
    </row>
    <row r="41" spans="15:25" ht="15.75" x14ac:dyDescent="0.25">
      <c r="R41" s="6" t="s">
        <v>25</v>
      </c>
      <c r="S41" s="16">
        <f>S40*90%</f>
        <v>0</v>
      </c>
      <c r="U41" s="23"/>
      <c r="V41" s="18"/>
      <c r="W41" s="19"/>
      <c r="X41" s="22"/>
    </row>
    <row r="42" spans="15:25" ht="15.75" x14ac:dyDescent="0.25">
      <c r="R42" s="6" t="s">
        <v>35</v>
      </c>
      <c r="S42" s="16">
        <f>S40*80%</f>
        <v>0</v>
      </c>
      <c r="U42" s="28" t="s">
        <v>23</v>
      </c>
      <c r="V42" s="29"/>
      <c r="W42" s="20">
        <f>W40+W39</f>
        <v>17975</v>
      </c>
      <c r="X42" s="22"/>
    </row>
    <row r="43" spans="15:25" ht="15.75" x14ac:dyDescent="0.25">
      <c r="S43" s="10"/>
      <c r="T43" s="10"/>
      <c r="U43" s="23"/>
      <c r="V43" s="23"/>
      <c r="W43" s="24"/>
      <c r="X43" s="24"/>
    </row>
    <row r="44" spans="15:25" ht="15.75" x14ac:dyDescent="0.25">
      <c r="S44" s="10"/>
      <c r="T44" s="10"/>
      <c r="U44" s="28" t="s">
        <v>38</v>
      </c>
      <c r="V44" s="30"/>
      <c r="W44" s="25">
        <v>640</v>
      </c>
      <c r="X44" s="24"/>
    </row>
    <row r="45" spans="15:25" ht="15.75" x14ac:dyDescent="0.25">
      <c r="P45" s="13" t="s">
        <v>30</v>
      </c>
      <c r="S45" s="10"/>
      <c r="T45" s="11"/>
      <c r="U45" s="17" t="s">
        <v>24</v>
      </c>
      <c r="V45" s="31"/>
      <c r="W45" s="32">
        <f>W42*W44+X46</f>
        <v>11504000</v>
      </c>
      <c r="X45" s="33"/>
    </row>
    <row r="46" spans="15:25" ht="15.75" x14ac:dyDescent="0.25">
      <c r="S46" s="11"/>
      <c r="T46" s="10"/>
      <c r="U46" s="17" t="s">
        <v>25</v>
      </c>
      <c r="V46" s="23"/>
      <c r="W46" s="34">
        <f>W45*0.98</f>
        <v>11273920</v>
      </c>
      <c r="X46" s="35"/>
    </row>
    <row r="47" spans="15:25" ht="15.75" x14ac:dyDescent="0.25">
      <c r="S47" s="10"/>
      <c r="T47" s="10"/>
      <c r="U47" s="17" t="s">
        <v>26</v>
      </c>
      <c r="V47" s="23"/>
      <c r="W47" s="34">
        <f>W45*0.8</f>
        <v>9203200</v>
      </c>
      <c r="X47" s="34"/>
    </row>
    <row r="48" spans="15:25" ht="15.75" x14ac:dyDescent="0.25">
      <c r="O48" s="10"/>
      <c r="P48" s="10"/>
      <c r="Q48" s="10"/>
      <c r="R48" s="10"/>
      <c r="S48" s="10"/>
      <c r="T48" s="10"/>
      <c r="U48" s="17"/>
      <c r="V48" s="23"/>
      <c r="W48" s="36"/>
      <c r="X48" s="24"/>
    </row>
    <row r="49" spans="21:24" ht="15.75" x14ac:dyDescent="0.25">
      <c r="U49" s="37" t="s">
        <v>27</v>
      </c>
      <c r="V49" s="38"/>
      <c r="W49" s="39">
        <f>W30*W44</f>
        <v>1600000</v>
      </c>
      <c r="X49" s="39"/>
    </row>
    <row r="50" spans="21:24" ht="15.75" x14ac:dyDescent="0.25">
      <c r="U50" s="17" t="s">
        <v>28</v>
      </c>
      <c r="V50" s="23"/>
      <c r="W50" s="36"/>
      <c r="X50" s="36"/>
    </row>
    <row r="51" spans="21:24" ht="15.75" x14ac:dyDescent="0.25">
      <c r="U51" s="40" t="s">
        <v>29</v>
      </c>
      <c r="V51" s="36"/>
      <c r="W51" s="34">
        <f>W45*0.025/12</f>
        <v>23966.666666666668</v>
      </c>
      <c r="X51" s="34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2024-07-27T06:14:29Z</dcterms:modified>
</cp:coreProperties>
</file>