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Nidhi Tripathi\"/>
    </mc:Choice>
  </mc:AlternateContent>
  <xr:revisionPtr revIDLastSave="0" documentId="13_ncr:1_{B6305E34-FE6D-45EA-95C6-343D15CBDAD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X11" i="4" l="1"/>
  <c r="W12" i="4"/>
  <c r="W13" i="4"/>
  <c r="W14" i="4"/>
  <c r="W11" i="4"/>
  <c r="U15" i="4"/>
  <c r="U10" i="4"/>
  <c r="O28" i="4" l="1"/>
  <c r="I28" i="4" l="1"/>
  <c r="V14" i="4"/>
  <c r="U14" i="4"/>
  <c r="Q14" i="4"/>
  <c r="V13" i="4"/>
  <c r="U13" i="4"/>
  <c r="P13" i="4"/>
  <c r="V12" i="4"/>
  <c r="U12" i="4"/>
  <c r="P12" i="4"/>
  <c r="V11" i="4"/>
  <c r="U11" i="4"/>
  <c r="Q11" i="4"/>
  <c r="H22" i="4"/>
  <c r="I24" i="4" s="1"/>
  <c r="J20" i="4"/>
  <c r="I19" i="4"/>
  <c r="I20" i="4"/>
  <c r="H31" i="4"/>
  <c r="Q12" i="4" l="1"/>
  <c r="P11" i="4"/>
  <c r="P10" i="4"/>
  <c r="P9" i="4"/>
  <c r="P8" i="4"/>
  <c r="P7" i="4"/>
  <c r="P6" i="4"/>
  <c r="P5" i="4"/>
  <c r="P4" i="4"/>
  <c r="P3" i="4"/>
  <c r="P2" i="4"/>
  <c r="C15" i="4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<sst xmlns="http://schemas.openxmlformats.org/spreadsheetml/2006/main" count="31" uniqueCount="28">
  <si>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</si>
  <si>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</si>
  <si>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</si>
  <si>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</si>
  <si>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</si>
  <si>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</si>
  <si>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</si>
  <si>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</si>
  <si>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</si>
  <si>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</si>
  <si>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</si>
  <si>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</si>
  <si>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</si>
  <si>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405, 4th Floor, Sahil Exotica, Village - Chandivali, Chandivali, Mumbai, 400072, </t>
  </si>
  <si>
    <t>agreemetn  - 12.11.2021</t>
  </si>
  <si>
    <t>av</t>
  </si>
  <si>
    <t>sd</t>
  </si>
  <si>
    <t>rd</t>
  </si>
  <si>
    <t>bua</t>
  </si>
  <si>
    <t>rate on ca</t>
  </si>
  <si>
    <t>fmv</t>
  </si>
  <si>
    <t>part oc - 2020</t>
  </si>
  <si>
    <t>1 car parking</t>
  </si>
  <si>
    <t>rera ca</t>
  </si>
  <si>
    <t>25.07.2024</t>
  </si>
  <si>
    <t>24.06.24</t>
  </si>
  <si>
    <t>07.06.24</t>
  </si>
  <si>
    <t>02.03.22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</si>
</sst>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0" fillId="4" borderId="0" xfId="0" applyFill="1"/>
    <xf numFmtId="0" fontId="1" fillId="2" borderId="0" xfId="0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923924</xdr:colOff>
      <xdr:row>15</xdr:row>
      <xdr:rowOff>81904</xdr:rowOff>
    </xdr:from>
    <xdr:to>
      <xdr:col>27</xdr:col>
      <xdr:colOff>295275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A76FCA-4EAD-4959-ACB1-9E33C023C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6049" y="3510904"/>
          <a:ext cx="6019801" cy="5394971"/>
        </a:xfrm>
        <a:prstGeom prst="rect">
          <a:avLst/>
        </a:prstGeom>
      </xdr:spPr>
    </xdr:pic>
    <xdr:clientData/>
  </xdr:twoCellAnchor>
  <xdr:twoCellAnchor editAs="oneCell">
    <xdr:from>
      <xdr:col>24</xdr:col>
      <xdr:colOff>466725</xdr:colOff>
      <xdr:row>0</xdr:row>
      <xdr:rowOff>0</xdr:rowOff>
    </xdr:from>
    <xdr:to>
      <xdr:col>36</xdr:col>
      <xdr:colOff>439755</xdr:colOff>
      <xdr:row>14</xdr:row>
      <xdr:rowOff>13320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2A570E-5291-4273-B9EC-5FADD3E60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68500" y="0"/>
          <a:ext cx="7288230" cy="32518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43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576A37-3A4D-4446-8211-66CD018F6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17359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89630-A928-4E5E-AD40-F74C07E96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8582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32</xdr:col>
      <xdr:colOff>409575</xdr:colOff>
      <xdr:row>45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607F3A-33EB-419A-B3D3-68F31B5F5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571500"/>
          <a:ext cx="18087975" cy="81438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0896D9-72A0-4695-A2C0-09A7B5C29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72E9B6-4197-41AC-ABA1-A0BABC762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343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534666</xdr:colOff>
      <xdr:row>46</xdr:row>
      <xdr:rowOff>115475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D805D4-07AE-4B02-B099-C8BF928A0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69066" cy="8421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210770</xdr:colOff>
      <xdr:row>50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0F5888-6777-4571-9F0F-E891EBFF2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45170" cy="8449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163139</xdr:colOff>
      <xdr:row>45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34FD8F-B57D-433B-82BE-3DA22EBDC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97539" cy="8545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45</xdr:row>
      <xdr:rowOff>48755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5835FB-F844-4C8D-9796-586991D97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0973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210770</xdr:colOff>
      <xdr:row>49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BB21BC-B085-4D1B-A376-E60EA054D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45170" cy="81069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144086</xdr:colOff>
      <xdr:row>40</xdr:row>
      <xdr:rowOff>172537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775CDD-E861-4A5A-9DA7-5B3E322AD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78486" cy="77925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46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1B4C52-13C0-4049-9A86-FF4B5480A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5927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43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7B5A74-3DB7-4DB0-B10F-FB2559362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097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13" sqref="Q1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4" x14ac:dyDescent="0.25">
      <c r="A2" s="4">
        <f t="shared" ref="A2:A15" si="0">N2</f>
        <v>0</v>
      </c>
      <c r="B2" s="4">
        <f t="shared" ref="B2:B15" si="1">Q2</f>
        <v>1085</v>
      </c>
      <c r="C2" s="4">
        <f>B2*1.2</f>
        <v>1302</v>
      </c>
      <c r="D2" s="4">
        <f t="shared" ref="D2:D13" si="2">C2*1.2</f>
        <v>1562.3999999999999</v>
      </c>
      <c r="E2" s="5">
        <f t="shared" ref="E2:E13" si="3">R2</f>
        <v>28500000</v>
      </c>
      <c r="F2" s="10">
        <f t="shared" ref="F2:F13" si="4">ROUND((E2/B2),0)</f>
        <v>26267</v>
      </c>
      <c r="G2" s="10">
        <f t="shared" ref="G2:G13" si="5">ROUND((E2/C2),0)</f>
        <v>21889</v>
      </c>
      <c r="H2" s="10">
        <f t="shared" ref="H2:H13" si="6">ROUND((E2/D2),0)</f>
        <v>18241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1" si="8">O2/1.2</f>
        <v>0</v>
      </c>
      <c r="Q2">
        <v>1085</v>
      </c>
      <c r="R2" s="2">
        <v>28500000</v>
      </c>
      <c r="S2" s="8"/>
      <c r="T2" s="8"/>
    </row>
    <row r="3" spans="1:24" x14ac:dyDescent="0.25">
      <c r="A3" s="4">
        <f t="shared" si="0"/>
        <v>0</v>
      </c>
      <c r="B3" s="4">
        <f t="shared" si="1"/>
        <v>933</v>
      </c>
      <c r="C3" s="4">
        <f t="shared" ref="C3:C15" si="9">B3*1.2</f>
        <v>1119.5999999999999</v>
      </c>
      <c r="D3" s="4">
        <f t="shared" si="2"/>
        <v>1343.5199999999998</v>
      </c>
      <c r="E3" s="15">
        <f t="shared" si="3"/>
        <v>21200000</v>
      </c>
      <c r="F3" s="10">
        <f t="shared" si="4"/>
        <v>22722</v>
      </c>
      <c r="G3" s="10">
        <f t="shared" si="5"/>
        <v>18935</v>
      </c>
      <c r="H3" s="10">
        <f t="shared" si="6"/>
        <v>15779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933</v>
      </c>
      <c r="R3" s="2">
        <v>21200000</v>
      </c>
      <c r="S3" s="8"/>
      <c r="T3" s="8"/>
    </row>
    <row r="4" spans="1:24" x14ac:dyDescent="0.25">
      <c r="A4" s="4">
        <f t="shared" si="0"/>
        <v>0</v>
      </c>
      <c r="B4" s="4">
        <f t="shared" si="1"/>
        <v>1186</v>
      </c>
      <c r="C4" s="4">
        <f t="shared" si="9"/>
        <v>1423.2</v>
      </c>
      <c r="D4" s="4">
        <f t="shared" si="2"/>
        <v>1707.84</v>
      </c>
      <c r="E4" s="15">
        <f t="shared" si="3"/>
        <v>31200000</v>
      </c>
      <c r="F4" s="10">
        <f t="shared" si="4"/>
        <v>26307</v>
      </c>
      <c r="G4" s="10">
        <f t="shared" si="5"/>
        <v>21922</v>
      </c>
      <c r="H4" s="10">
        <f t="shared" si="6"/>
        <v>18269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1186</v>
      </c>
      <c r="R4" s="2">
        <v>31200000</v>
      </c>
      <c r="S4" s="8"/>
      <c r="T4" s="8"/>
    </row>
    <row r="5" spans="1:24" x14ac:dyDescent="0.25">
      <c r="A5" s="4">
        <f t="shared" si="0"/>
        <v>0</v>
      </c>
      <c r="B5" s="4">
        <f t="shared" si="1"/>
        <v>940</v>
      </c>
      <c r="C5" s="4">
        <f t="shared" si="9"/>
        <v>1128</v>
      </c>
      <c r="D5" s="4">
        <f t="shared" si="2"/>
        <v>1353.6</v>
      </c>
      <c r="E5" s="15">
        <f t="shared" si="3"/>
        <v>24000000</v>
      </c>
      <c r="F5" s="10">
        <f t="shared" si="4"/>
        <v>25532</v>
      </c>
      <c r="G5" s="10">
        <f t="shared" si="5"/>
        <v>21277</v>
      </c>
      <c r="H5" s="10">
        <f t="shared" si="6"/>
        <v>17730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940</v>
      </c>
      <c r="R5" s="2">
        <v>24000000</v>
      </c>
      <c r="S5" s="8"/>
      <c r="T5" s="8"/>
    </row>
    <row r="6" spans="1:24" x14ac:dyDescent="0.25">
      <c r="A6" s="4">
        <f t="shared" si="0"/>
        <v>0</v>
      </c>
      <c r="B6" s="4">
        <f t="shared" si="1"/>
        <v>1040</v>
      </c>
      <c r="C6" s="4">
        <f t="shared" si="9"/>
        <v>1248</v>
      </c>
      <c r="D6" s="4">
        <f t="shared" si="2"/>
        <v>1497.6</v>
      </c>
      <c r="E6" s="15">
        <f t="shared" si="3"/>
        <v>29700000</v>
      </c>
      <c r="F6" s="10">
        <f t="shared" si="4"/>
        <v>28558</v>
      </c>
      <c r="G6" s="10">
        <f t="shared" si="5"/>
        <v>23798</v>
      </c>
      <c r="H6" s="10">
        <f t="shared" si="6"/>
        <v>19832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1040</v>
      </c>
      <c r="R6" s="2">
        <v>29700000</v>
      </c>
      <c r="S6" s="8"/>
      <c r="T6" s="8"/>
    </row>
    <row r="7" spans="1:24" x14ac:dyDescent="0.25">
      <c r="A7" s="4">
        <f t="shared" si="0"/>
        <v>0</v>
      </c>
      <c r="B7" s="4">
        <f t="shared" si="1"/>
        <v>1085</v>
      </c>
      <c r="C7" s="4">
        <f t="shared" si="9"/>
        <v>1302</v>
      </c>
      <c r="D7" s="4">
        <f t="shared" si="2"/>
        <v>1562.3999999999999</v>
      </c>
      <c r="E7" s="15">
        <f t="shared" si="3"/>
        <v>31500000</v>
      </c>
      <c r="F7" s="17">
        <f t="shared" si="4"/>
        <v>29032</v>
      </c>
      <c r="G7" s="17">
        <f t="shared" si="5"/>
        <v>24194</v>
      </c>
      <c r="H7" s="10">
        <f t="shared" si="6"/>
        <v>20161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1085</v>
      </c>
      <c r="R7" s="2">
        <v>31500000</v>
      </c>
      <c r="S7" s="8"/>
      <c r="T7" s="8"/>
    </row>
    <row r="8" spans="1:24" x14ac:dyDescent="0.25">
      <c r="A8" s="4">
        <f t="shared" si="0"/>
        <v>0</v>
      </c>
      <c r="B8" s="4">
        <f t="shared" si="1"/>
        <v>880</v>
      </c>
      <c r="C8" s="4">
        <f t="shared" si="9"/>
        <v>1056</v>
      </c>
      <c r="D8" s="4">
        <f t="shared" si="2"/>
        <v>1267.2</v>
      </c>
      <c r="E8" s="15">
        <f t="shared" si="3"/>
        <v>28500000</v>
      </c>
      <c r="F8" s="17">
        <f t="shared" si="4"/>
        <v>32386</v>
      </c>
      <c r="G8" s="10">
        <f t="shared" si="5"/>
        <v>26989</v>
      </c>
      <c r="H8" s="10">
        <f t="shared" si="6"/>
        <v>22491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880</v>
      </c>
      <c r="R8" s="2">
        <v>28500000</v>
      </c>
      <c r="S8" s="8"/>
      <c r="T8" s="8"/>
    </row>
    <row r="9" spans="1:24" x14ac:dyDescent="0.25">
      <c r="A9" s="4">
        <f t="shared" si="0"/>
        <v>0</v>
      </c>
      <c r="B9" s="4">
        <f t="shared" si="1"/>
        <v>933</v>
      </c>
      <c r="C9" s="4">
        <f t="shared" si="9"/>
        <v>1119.5999999999999</v>
      </c>
      <c r="D9" s="4">
        <f t="shared" si="2"/>
        <v>1343.5199999999998</v>
      </c>
      <c r="E9" s="15">
        <f t="shared" si="3"/>
        <v>30000000</v>
      </c>
      <c r="F9" s="17">
        <f t="shared" si="4"/>
        <v>32154</v>
      </c>
      <c r="G9" s="10">
        <f t="shared" si="5"/>
        <v>26795</v>
      </c>
      <c r="H9" s="10">
        <f t="shared" si="6"/>
        <v>22329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933</v>
      </c>
      <c r="R9" s="2">
        <v>30000000</v>
      </c>
      <c r="S9" s="8"/>
      <c r="T9" s="8"/>
    </row>
    <row r="10" spans="1:24" x14ac:dyDescent="0.25">
      <c r="A10" s="4">
        <f t="shared" si="0"/>
        <v>0</v>
      </c>
      <c r="B10" s="4">
        <f t="shared" si="1"/>
        <v>705</v>
      </c>
      <c r="C10" s="4">
        <f t="shared" si="9"/>
        <v>846</v>
      </c>
      <c r="D10" s="4">
        <f t="shared" si="2"/>
        <v>1015.1999999999999</v>
      </c>
      <c r="E10" s="15">
        <f t="shared" si="3"/>
        <v>20000000</v>
      </c>
      <c r="F10" s="10">
        <f t="shared" si="4"/>
        <v>28369</v>
      </c>
      <c r="G10" s="10">
        <f t="shared" si="5"/>
        <v>23641</v>
      </c>
      <c r="H10" s="10">
        <f t="shared" si="6"/>
        <v>19701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705</v>
      </c>
      <c r="R10" s="2">
        <v>20000000</v>
      </c>
      <c r="S10" s="8"/>
      <c r="T10" s="8"/>
      <c r="U10">
        <f>U11/Q11</f>
        <v>25216.867317494478</v>
      </c>
    </row>
    <row r="11" spans="1:24" x14ac:dyDescent="0.25">
      <c r="A11" s="4">
        <f t="shared" si="0"/>
        <v>0</v>
      </c>
      <c r="B11" s="4">
        <f t="shared" si="1"/>
        <v>1062.6220799999999</v>
      </c>
      <c r="C11" s="4">
        <f t="shared" si="9"/>
        <v>1275.1464959999998</v>
      </c>
      <c r="D11" s="4">
        <f t="shared" si="2"/>
        <v>1530.1757951999998</v>
      </c>
      <c r="E11" s="15">
        <f t="shared" si="3"/>
        <v>26500000</v>
      </c>
      <c r="F11" s="17">
        <f t="shared" si="4"/>
        <v>24938</v>
      </c>
      <c r="G11" s="17">
        <f t="shared" si="5"/>
        <v>20782</v>
      </c>
      <c r="H11" s="10">
        <f t="shared" si="6"/>
        <v>17318</v>
      </c>
      <c r="I11" s="10" t="e">
        <f>#REF!</f>
        <v>#REF!</v>
      </c>
      <c r="J11" s="4" t="str">
        <f t="shared" si="7"/>
        <v>25.07.2024</v>
      </c>
      <c r="O11">
        <v>0</v>
      </c>
      <c r="P11">
        <f t="shared" si="8"/>
        <v>0</v>
      </c>
      <c r="Q11">
        <f>98.72*10.764</f>
        <v>1062.6220799999999</v>
      </c>
      <c r="R11" s="2">
        <v>26500000</v>
      </c>
      <c r="S11" s="16" t="s">
        <v>24</v>
      </c>
      <c r="T11" s="8"/>
      <c r="U11" s="18">
        <f>R11+266000+30000</f>
        <v>26796000</v>
      </c>
      <c r="V11">
        <f>F11*1.2</f>
        <v>29925.599999999999</v>
      </c>
      <c r="W11">
        <f>U11/Q11</f>
        <v>25216.867317494478</v>
      </c>
      <c r="X11">
        <f>U11/C11</f>
        <v>21014.056097912067</v>
      </c>
    </row>
    <row r="12" spans="1:24" x14ac:dyDescent="0.25">
      <c r="A12" s="4">
        <f t="shared" si="0"/>
        <v>0</v>
      </c>
      <c r="B12" s="4">
        <f t="shared" si="1"/>
        <v>1084.8317999999999</v>
      </c>
      <c r="C12" s="4">
        <f t="shared" si="9"/>
        <v>1301.7981599999998</v>
      </c>
      <c r="D12" s="4">
        <f t="shared" si="2"/>
        <v>1562.1577919999997</v>
      </c>
      <c r="E12" s="15">
        <f t="shared" si="3"/>
        <v>40100000</v>
      </c>
      <c r="F12" s="10">
        <f t="shared" si="4"/>
        <v>36964</v>
      </c>
      <c r="G12" s="10">
        <f t="shared" si="5"/>
        <v>30804</v>
      </c>
      <c r="H12" s="10">
        <f t="shared" si="6"/>
        <v>25670</v>
      </c>
      <c r="I12" s="10" t="e">
        <f>#REF!</f>
        <v>#REF!</v>
      </c>
      <c r="J12" s="4" t="str">
        <f t="shared" si="7"/>
        <v>24.06.24</v>
      </c>
      <c r="O12">
        <v>0</v>
      </c>
      <c r="P12">
        <f>120.94*10.764</f>
        <v>1301.7981599999998</v>
      </c>
      <c r="Q12">
        <f t="shared" ref="Q12" si="10">P12/1.2</f>
        <v>1084.8317999999999</v>
      </c>
      <c r="R12" s="2">
        <v>40100000</v>
      </c>
      <c r="S12" s="16" t="s">
        <v>25</v>
      </c>
      <c r="T12" s="8"/>
      <c r="U12" s="2">
        <f>R12+2406000+30000</f>
        <v>42536000</v>
      </c>
      <c r="V12">
        <f>F12*1.2</f>
        <v>44356.799999999996</v>
      </c>
      <c r="W12">
        <f t="shared" ref="W12:W14" si="11">U12/Q12</f>
        <v>39209.765052978721</v>
      </c>
    </row>
    <row r="13" spans="1:24" x14ac:dyDescent="0.25">
      <c r="A13" s="4">
        <f t="shared" si="0"/>
        <v>0</v>
      </c>
      <c r="B13" s="4">
        <f t="shared" si="1"/>
        <v>1170.7644000000003</v>
      </c>
      <c r="C13" s="4">
        <f t="shared" si="9"/>
        <v>1404.9172800000003</v>
      </c>
      <c r="D13" s="4">
        <f t="shared" si="2"/>
        <v>1685.9007360000003</v>
      </c>
      <c r="E13" s="15">
        <f t="shared" si="3"/>
        <v>27500000</v>
      </c>
      <c r="F13" s="17">
        <f t="shared" si="4"/>
        <v>23489</v>
      </c>
      <c r="G13" s="17">
        <f t="shared" si="5"/>
        <v>19574</v>
      </c>
      <c r="H13" s="10">
        <f t="shared" si="6"/>
        <v>16312</v>
      </c>
      <c r="I13" s="10" t="e">
        <f>#REF!</f>
        <v>#REF!</v>
      </c>
      <c r="J13" s="4" t="str">
        <f t="shared" si="7"/>
        <v>07.06.24</v>
      </c>
      <c r="O13">
        <v>0</v>
      </c>
      <c r="P13">
        <f>130.52*10.764</f>
        <v>1404.9172800000001</v>
      </c>
      <c r="Q13">
        <f t="shared" ref="Q13" si="12">P13/1.2</f>
        <v>1170.7644000000003</v>
      </c>
      <c r="R13" s="2">
        <v>27500000</v>
      </c>
      <c r="S13" s="16" t="s">
        <v>26</v>
      </c>
      <c r="T13" s="11"/>
      <c r="U13" s="18">
        <f>R13+1650000+30000</f>
        <v>29180000</v>
      </c>
      <c r="V13">
        <f>F13*1.2</f>
        <v>28186.799999999999</v>
      </c>
      <c r="W13">
        <f t="shared" si="11"/>
        <v>24923.887333779534</v>
      </c>
    </row>
    <row r="14" spans="1:24" x14ac:dyDescent="0.25">
      <c r="A14" s="4">
        <f t="shared" si="0"/>
        <v>0</v>
      </c>
      <c r="B14" s="4">
        <f t="shared" si="1"/>
        <v>704.28852000000006</v>
      </c>
      <c r="C14" s="4">
        <f t="shared" si="9"/>
        <v>845.14622400000007</v>
      </c>
      <c r="D14" s="4">
        <f t="shared" ref="D14:D15" si="13">C14*1.2</f>
        <v>1014.1754688000001</v>
      </c>
      <c r="E14" s="15">
        <f t="shared" ref="E14:E15" si="14">R14</f>
        <v>28000000</v>
      </c>
      <c r="F14" s="10">
        <f t="shared" ref="F14:F15" si="15">ROUND((E14/B14),0)</f>
        <v>39756</v>
      </c>
      <c r="G14" s="10">
        <f t="shared" ref="G14:G15" si="16">ROUND((E14/C14),0)</f>
        <v>33130</v>
      </c>
      <c r="H14" s="10">
        <f t="shared" ref="H14:H15" si="17">ROUND((E14/D14),0)</f>
        <v>27609</v>
      </c>
      <c r="I14" s="10" t="e">
        <f>#REF!</f>
        <v>#REF!</v>
      </c>
      <c r="J14" s="4" t="str">
        <f t="shared" ref="J14:J15" si="18">S14</f>
        <v>02.03.22</v>
      </c>
      <c r="O14">
        <v>0</v>
      </c>
      <c r="P14">
        <f t="shared" ref="P14:P15" si="19">O14/1.2</f>
        <v>0</v>
      </c>
      <c r="Q14">
        <f>65.43*10.764</f>
        <v>704.28852000000006</v>
      </c>
      <c r="R14" s="2">
        <v>28000000</v>
      </c>
      <c r="S14" s="16" t="s">
        <v>27</v>
      </c>
      <c r="T14" s="8"/>
      <c r="U14" s="2">
        <f>R14+589000+30000</f>
        <v>28619000</v>
      </c>
      <c r="V14">
        <f>F14*1.2</f>
        <v>47707.199999999997</v>
      </c>
      <c r="W14">
        <f t="shared" si="11"/>
        <v>40635.335075460265</v>
      </c>
    </row>
    <row r="15" spans="1:24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ref="Q15" si="20">P15/1.2</f>
        <v>0</v>
      </c>
      <c r="R15" s="2">
        <v>0</v>
      </c>
      <c r="S15" s="8"/>
      <c r="T15" s="8"/>
      <c r="U15">
        <f>U13/1170</f>
        <v>24940.170940170941</v>
      </c>
    </row>
    <row r="18" spans="7:24" x14ac:dyDescent="0.25">
      <c r="G18" t="s">
        <v>13</v>
      </c>
    </row>
    <row r="19" spans="7:24" x14ac:dyDescent="0.25">
      <c r="G19" t="s">
        <v>23</v>
      </c>
      <c r="H19">
        <v>704</v>
      </c>
      <c r="I19">
        <f>65.43*10.764</f>
        <v>704.28852000000006</v>
      </c>
    </row>
    <row r="20" spans="7:24" x14ac:dyDescent="0.25">
      <c r="G20" t="s">
        <v>18</v>
      </c>
      <c r="H20">
        <v>845</v>
      </c>
      <c r="I20">
        <f>78.51*10.764</f>
        <v>845.08163999999999</v>
      </c>
      <c r="J20">
        <f>I20/I19</f>
        <v>1.1999082989454377</v>
      </c>
    </row>
    <row r="21" spans="7:24" x14ac:dyDescent="0.25">
      <c r="G21" t="s">
        <v>19</v>
      </c>
      <c r="H21">
        <v>32000</v>
      </c>
      <c r="J21" t="s">
        <v>22</v>
      </c>
    </row>
    <row r="22" spans="7:24" x14ac:dyDescent="0.25">
      <c r="G22" s="6" t="s">
        <v>20</v>
      </c>
      <c r="H22" s="6">
        <f>H21*H19</f>
        <v>22528000</v>
      </c>
    </row>
    <row r="24" spans="7:24" x14ac:dyDescent="0.25">
      <c r="I24">
        <f>H24/704</f>
        <v>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 t="s">
        <v>21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14</v>
      </c>
      <c r="O27">
        <v>28789000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15</v>
      </c>
      <c r="H28">
        <v>33800000</v>
      </c>
      <c r="I28">
        <f>H28/704</f>
        <v>48011.36363636364</v>
      </c>
      <c r="O28">
        <f>O27/704</f>
        <v>40893.465909090912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16</v>
      </c>
      <c r="H29">
        <v>813000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17</v>
      </c>
      <c r="H30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>
        <f>SUM(H28:H30)</f>
        <v>34643000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4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D4" sqref="D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08C37-D048-4E10-A69C-86724FFA8A5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2024-08-17T09:16:56Z</dcterms:modified>
</cp:coreProperties>
</file>