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65" tabRatio="932" activeTab="2"/>
  </bookViews>
  <sheets>
    <sheet name="Depreciation" sheetId="25" r:id="rId1"/>
    <sheet name="Sale plan" sheetId="24" r:id="rId2"/>
    <sheet name="Calculation" sheetId="23" r:id="rId3"/>
    <sheet name=" Measurment" sheetId="38" r:id="rId4"/>
    <sheet name="20-20" sheetId="4" r:id="rId5"/>
    <sheet name="Sheet1" sheetId="13" r:id="rId6"/>
    <sheet name="Sheet2" sheetId="30" r:id="rId7"/>
    <sheet name="Sheet3" sheetId="39" r:id="rId8"/>
    <sheet name="Sheet4" sheetId="40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4"/>
  <c r="B6" s="1"/>
  <c r="P6"/>
  <c r="J6"/>
  <c r="I6"/>
  <c r="E6"/>
  <c r="A6"/>
  <c r="Q5"/>
  <c r="B5" s="1"/>
  <c r="P5"/>
  <c r="J5"/>
  <c r="I5"/>
  <c r="E5"/>
  <c r="A5"/>
  <c r="Q4"/>
  <c r="B4" s="1"/>
  <c r="P4"/>
  <c r="J4"/>
  <c r="I4"/>
  <c r="E4"/>
  <c r="A4"/>
  <c r="Q3"/>
  <c r="B3" s="1"/>
  <c r="C3" s="1"/>
  <c r="P3"/>
  <c r="J3"/>
  <c r="I3"/>
  <c r="E3"/>
  <c r="F3" s="1"/>
  <c r="A3"/>
  <c r="Q2"/>
  <c r="B2" s="1"/>
  <c r="C2" s="1"/>
  <c r="P2"/>
  <c r="J2"/>
  <c r="I2"/>
  <c r="E2"/>
  <c r="F2" s="1"/>
  <c r="A2"/>
  <c r="D2" l="1"/>
  <c r="H2" s="1"/>
  <c r="G2"/>
  <c r="C4"/>
  <c r="F4"/>
  <c r="C6"/>
  <c r="F6"/>
  <c r="G3"/>
  <c r="D3"/>
  <c r="H3" s="1"/>
  <c r="C5"/>
  <c r="F5"/>
  <c r="D17" i="25"/>
  <c r="K30" i="38"/>
  <c r="K29"/>
  <c r="K26"/>
  <c r="K28"/>
  <c r="K21"/>
  <c r="K27"/>
  <c r="K25"/>
  <c r="D5" i="4" l="1"/>
  <c r="H5" s="1"/>
  <c r="G5"/>
  <c r="G6"/>
  <c r="D6"/>
  <c r="H6" s="1"/>
  <c r="G4"/>
  <c r="D4"/>
  <c r="H4" s="1"/>
  <c r="Q13"/>
  <c r="B13" s="1"/>
  <c r="C13" s="1"/>
  <c r="D13" s="1"/>
  <c r="P13"/>
  <c r="J13"/>
  <c r="I13"/>
  <c r="E13"/>
  <c r="F13" s="1"/>
  <c r="A13"/>
  <c r="Q12"/>
  <c r="B12" s="1"/>
  <c r="C12" s="1"/>
  <c r="D12" s="1"/>
  <c r="P12"/>
  <c r="J12"/>
  <c r="I12"/>
  <c r="E12"/>
  <c r="F12" s="1"/>
  <c r="A12"/>
  <c r="Q11"/>
  <c r="B11" s="1"/>
  <c r="C11" s="1"/>
  <c r="D11" s="1"/>
  <c r="P11"/>
  <c r="J11"/>
  <c r="I11"/>
  <c r="E11"/>
  <c r="F11" s="1"/>
  <c r="A11"/>
  <c r="Q10"/>
  <c r="B10" s="1"/>
  <c r="C10" s="1"/>
  <c r="D10" s="1"/>
  <c r="P10"/>
  <c r="J10"/>
  <c r="I10"/>
  <c r="E10"/>
  <c r="F10" s="1"/>
  <c r="A10"/>
  <c r="Q9"/>
  <c r="B9" s="1"/>
  <c r="C9" s="1"/>
  <c r="D9" s="1"/>
  <c r="P9"/>
  <c r="J9"/>
  <c r="I9"/>
  <c r="E9"/>
  <c r="F9" s="1"/>
  <c r="A9"/>
  <c r="Q8"/>
  <c r="B8" s="1"/>
  <c r="C8" s="1"/>
  <c r="D8" s="1"/>
  <c r="P8"/>
  <c r="J8"/>
  <c r="I8"/>
  <c r="E8"/>
  <c r="F8" s="1"/>
  <c r="A8"/>
  <c r="Q7"/>
  <c r="B7" s="1"/>
  <c r="C7" s="1"/>
  <c r="D7" s="1"/>
  <c r="P7"/>
  <c r="J7"/>
  <c r="I7"/>
  <c r="E7"/>
  <c r="F7" s="1"/>
  <c r="A7"/>
  <c r="H7" l="1"/>
  <c r="H8"/>
  <c r="H9"/>
  <c r="H10"/>
  <c r="H11"/>
  <c r="H12"/>
  <c r="H13"/>
  <c r="G7"/>
  <c r="G8"/>
  <c r="G9"/>
  <c r="G10"/>
  <c r="G11"/>
  <c r="G12"/>
  <c r="G13"/>
  <c r="K20" i="38"/>
  <c r="K22"/>
  <c r="K23"/>
  <c r="K24"/>
  <c r="K19"/>
  <c r="K13"/>
  <c r="K11"/>
  <c r="K12"/>
  <c r="K6"/>
  <c r="K7"/>
  <c r="K8"/>
  <c r="K9"/>
  <c r="K10"/>
  <c r="K5"/>
  <c r="P18" i="4"/>
  <c r="Q18" s="1"/>
  <c r="Q17"/>
  <c r="P17"/>
  <c r="P16"/>
  <c r="Q16" s="1"/>
  <c r="Q15"/>
  <c r="P15"/>
  <c r="P14"/>
  <c r="Q14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B15" i="4"/>
  <c r="C15" s="1"/>
  <c r="D15" s="1"/>
  <c r="J15"/>
  <c r="I15"/>
  <c r="E15"/>
  <c r="A15"/>
  <c r="B14"/>
  <c r="C14" s="1"/>
  <c r="D14" s="1"/>
  <c r="J14"/>
  <c r="I14"/>
  <c r="E14"/>
  <c r="A14"/>
  <c r="H32" l="1"/>
  <c r="I31"/>
  <c r="I2" i="24"/>
  <c r="G34" i="4"/>
  <c r="H15"/>
  <c r="H14"/>
  <c r="F14"/>
  <c r="F15"/>
  <c r="G14"/>
  <c r="G15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B20" s="1"/>
  <c r="C25"/>
  <c r="C21"/>
  <c r="J19" i="4" l="1"/>
  <c r="I19"/>
  <c r="E19"/>
  <c r="A19"/>
  <c r="J18"/>
  <c r="I18"/>
  <c r="E18"/>
  <c r="A18"/>
  <c r="J17"/>
  <c r="I17"/>
  <c r="E17"/>
  <c r="A17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 l="1"/>
  <c r="H16" s="1"/>
</calcChain>
</file>

<file path=xl/sharedStrings.xml><?xml version="1.0" encoding="utf-8"?>
<sst xmlns="http://schemas.openxmlformats.org/spreadsheetml/2006/main" count="147" uniqueCount="109">
  <si>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</si>
  <si>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</si>
  <si>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</si>
  <si>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</si>
  <si>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</si>
  <si>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</si>
  <si>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</si>
  <si>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</si>
  <si>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</si>
  <si>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</si>
  <si>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</si>
  <si>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</si>
  <si>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</si>
  <si>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</si>
  <si>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</si>
  <si>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</si>
  <si>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</si>
  <si>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</si>
  <si>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</si>
  <si>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</si>
  <si>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</si>
  <si>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</si>
  <si>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</si>
  <si>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</si>
  <si>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</si>
  <si>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</si>
  <si>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</si>
  <si>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</si>
  <si>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</si>
  <si>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</si>
  <si>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</si>
  <si>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</si>
  <si>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</si>
  <si>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</si>
  <si>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</si>
  <si>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</si>
  <si>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</si>
  <si>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</si>
  <si>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</si>
  <si>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</si>
  <si>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</si>
  <si>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</si>
  <si>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</si>
  <si>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</si>
  <si>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</si>
  <si>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</si>
  <si>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</si>
  <si>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</si>
  <si>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</si>
  <si>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</si>
  <si>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</si>
  <si>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</si>
  <si>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</si>
  <si>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</si>
  <si>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</si>
  <si>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</si>
  <si>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</si>
  <si>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</si>
  <si>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</si>
  <si>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</si>
  <si>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</si>
  <si>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</si>
  <si>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</si>
  <si>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</si>
  <si>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</si>
  <si>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</si>
  <si>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</si>
  <si>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</si>
  <si>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</si>
  <si>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</si>
  <si>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</si>
  <si>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</si>
  <si>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</si>
  <si>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</si>
  <si>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</si>
  <si>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</si>
  <si>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</si>
  <si>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</si>
  <si>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</si>
  <si>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</si>
  <si>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</si>
  <si>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</si>
  <si>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</si>
  <si>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</si>
  <si>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</si>
  <si>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</si>
  <si>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</si>
  <si>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</si>
  <si>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</si>
  <si>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</si>
  <si>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</si>
  <si>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</si>
  <si>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</si>
  <si>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</si>
  <si>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</si>
  <si>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</si>
  <si>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</si>
  <si>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</si>
  <si>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balcony</t>
  </si>
  <si>
    <t>As per site</t>
  </si>
  <si>
    <t>As per Approved plan</t>
  </si>
  <si>
    <t>Second Floor</t>
  </si>
  <si>
    <t>Hall</t>
  </si>
  <si>
    <t>Kitchen</t>
  </si>
  <si>
    <t>Bed</t>
  </si>
  <si>
    <t>Toilet</t>
  </si>
  <si>
    <t>Pa</t>
  </si>
  <si>
    <t>BA</t>
  </si>
  <si>
    <t>rate on 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</si>
</sst>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0" fillId="0" borderId="0" xfId="0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1</xdr:row>
      <xdr:rowOff>171450</xdr:rowOff>
    </xdr:from>
    <xdr:to>
      <xdr:col>9</xdr:col>
      <xdr:colOff>476333</xdr:colOff>
      <xdr:row>20</xdr:row>
      <xdr:rowOff>58036</xdr:rowOff>
    </xdr:to>
    <xdr:pic>
      <xdr:nvPicPr>
        <xdr:cNvPr id="4" name="Picture 3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8125" y="361950"/>
          <a:ext cx="5724608" cy="350608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495300</xdr:colOff>
      <xdr:row>1</xdr:row>
      <xdr:rowOff>152400</xdr:rowOff>
    </xdr:from>
    <xdr:to>
      <xdr:col>10</xdr:col>
      <xdr:colOff>130368</xdr:colOff>
      <xdr:row>21</xdr:row>
      <xdr:rowOff>131888</xdr:rowOff>
    </xdr:to>
    <xdr:pic>
      <xdr:nvPicPr>
        <xdr:cNvPr id="3" name="Picture 2" descr="C:\Users\COMP\Downloads\WhatsApp Image 2023-08-08 at 5.31.40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5300" y="342900"/>
          <a:ext cx="5731068" cy="3789488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1</xdr:row>
      <xdr:rowOff>114300</xdr:rowOff>
    </xdr:from>
    <xdr:to>
      <xdr:col>9</xdr:col>
      <xdr:colOff>471411</xdr:colOff>
      <xdr:row>20</xdr:row>
      <xdr:rowOff>11155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19075" y="304800"/>
          <a:ext cx="5738736" cy="351635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2</xdr:row>
      <xdr:rowOff>47625</xdr:rowOff>
    </xdr:from>
    <xdr:to>
      <xdr:col>9</xdr:col>
      <xdr:colOff>428195</xdr:colOff>
      <xdr:row>22</xdr:row>
      <xdr:rowOff>150687</xdr:rowOff>
    </xdr:to>
    <xdr:pic>
      <xdr:nvPicPr>
        <xdr:cNvPr id="2" name="Picture 1" descr="C:\Users\COMP\Downloads\WhatsApp Image 2023-08-08 at 5.31.09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3825" y="428625"/>
          <a:ext cx="5790770" cy="3913062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39435</v>
      </c>
      <c r="F2" s="71"/>
      <c r="G2" s="116" t="s">
        <v>77</v>
      </c>
      <c r="H2" s="117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37400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37400</v>
      </c>
      <c r="D5" s="56" t="s">
        <v>61</v>
      </c>
      <c r="E5" s="57">
        <f>ROUND(C5/10.764,0)</f>
        <v>3475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14750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22650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0.22</v>
      </c>
      <c r="D8" s="98">
        <f>1-C8</f>
        <v>0.78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17667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32417</v>
      </c>
      <c r="D10" s="56" t="s">
        <v>61</v>
      </c>
      <c r="E10" s="57">
        <f>ROUND(C10/10.764,0)</f>
        <v>3012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2003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21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39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467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1406604</v>
      </c>
      <c r="D17" s="71">
        <f>C16*2000</f>
        <v>934000</v>
      </c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8"/>
      <c r="L1" s="118"/>
      <c r="M1" s="118"/>
      <c r="N1" s="118"/>
      <c r="O1" s="118"/>
      <c r="P1" s="118"/>
      <c r="Q1" s="118"/>
      <c r="R1" s="118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topLeftCell="A4" workbookViewId="0">
      <selection activeCell="E8" sqref="E8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4700</v>
      </c>
      <c r="D3" s="20" t="s">
        <v>108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2700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21</v>
      </c>
      <c r="D7" s="24"/>
      <c r="F7" s="74"/>
      <c r="G7" s="74"/>
    </row>
    <row r="8" spans="1:9">
      <c r="A8" s="15" t="s">
        <v>18</v>
      </c>
      <c r="B8" s="23"/>
      <c r="C8" s="24">
        <v>39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31.5</v>
      </c>
      <c r="D10" s="24"/>
      <c r="F10" s="74"/>
      <c r="G10" s="74"/>
    </row>
    <row r="11" spans="1:9">
      <c r="A11" s="15"/>
      <c r="B11" s="25"/>
      <c r="C11" s="26">
        <f>C10%</f>
        <v>0.315</v>
      </c>
      <c r="D11" s="26"/>
      <c r="F11" s="74"/>
      <c r="G11" s="74"/>
    </row>
    <row r="12" spans="1:9">
      <c r="A12" s="15" t="s">
        <v>21</v>
      </c>
      <c r="B12" s="18"/>
      <c r="C12" s="19">
        <f>C6*C11</f>
        <v>630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1370</v>
      </c>
      <c r="D13" s="22"/>
      <c r="F13" s="74"/>
      <c r="G13" s="74"/>
    </row>
    <row r="14" spans="1:9">
      <c r="A14" s="15" t="s">
        <v>15</v>
      </c>
      <c r="B14" s="18"/>
      <c r="C14" s="19">
        <f>C5</f>
        <v>2700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4070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107</v>
      </c>
      <c r="B18" s="7"/>
      <c r="C18" s="72">
        <v>467</v>
      </c>
      <c r="D18" s="72"/>
      <c r="E18" s="73"/>
      <c r="F18" s="74"/>
      <c r="G18" s="74"/>
    </row>
    <row r="19" spans="1:7">
      <c r="A19" s="15"/>
      <c r="B19" s="6"/>
      <c r="C19" s="29">
        <f>C18*C16</f>
        <v>1900690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1625089.95</v>
      </c>
      <c r="C20" s="30">
        <f>C19*95%</f>
        <v>1805655.5</v>
      </c>
      <c r="D20" s="74" t="s">
        <v>24</v>
      </c>
      <c r="E20" s="30"/>
      <c r="F20" s="74" t="s">
        <v>24</v>
      </c>
      <c r="G20" s="74"/>
    </row>
    <row r="21" spans="1:7">
      <c r="A21" s="15"/>
      <c r="C21" s="30">
        <f>C19*80%</f>
        <v>1520552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934000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3959.7708333333335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O30"/>
  <sheetViews>
    <sheetView topLeftCell="A16" workbookViewId="0">
      <selection activeCell="D41" sqref="D41"/>
    </sheetView>
  </sheetViews>
  <sheetFormatPr defaultRowHeight="15"/>
  <sheetData>
    <row r="2" spans="1:15">
      <c r="B2" s="115"/>
      <c r="J2" s="115" t="s">
        <v>99</v>
      </c>
    </row>
    <row r="4" spans="1:15">
      <c r="B4" s="71"/>
      <c r="J4" s="71"/>
    </row>
    <row r="5" spans="1:15">
      <c r="B5" s="71"/>
      <c r="E5" s="71"/>
      <c r="I5">
        <v>10.1</v>
      </c>
      <c r="J5" s="71">
        <v>15.1</v>
      </c>
      <c r="K5">
        <f>I5*J5</f>
        <v>152.51</v>
      </c>
      <c r="M5" s="71"/>
    </row>
    <row r="6" spans="1:15">
      <c r="B6" s="71"/>
      <c r="C6" s="71"/>
      <c r="E6" s="71"/>
      <c r="I6">
        <v>13.3</v>
      </c>
      <c r="J6" s="71">
        <v>9.1</v>
      </c>
      <c r="K6" s="71">
        <f t="shared" ref="K6:K10" si="0">I6*J6</f>
        <v>121.03</v>
      </c>
      <c r="M6" s="71"/>
    </row>
    <row r="7" spans="1:15">
      <c r="B7" s="71"/>
      <c r="C7" s="71"/>
      <c r="E7" s="71"/>
      <c r="I7">
        <v>8</v>
      </c>
      <c r="J7" s="71">
        <v>16.2</v>
      </c>
      <c r="K7" s="71">
        <f t="shared" si="0"/>
        <v>129.6</v>
      </c>
      <c r="M7" s="71"/>
    </row>
    <row r="8" spans="1:15">
      <c r="B8" s="71"/>
      <c r="C8" s="71"/>
      <c r="E8" s="71"/>
      <c r="I8">
        <v>4.2</v>
      </c>
      <c r="J8" s="71">
        <v>5.2</v>
      </c>
      <c r="K8" s="71">
        <f t="shared" si="0"/>
        <v>21.840000000000003</v>
      </c>
      <c r="M8" s="71"/>
    </row>
    <row r="9" spans="1:15">
      <c r="B9" s="71"/>
      <c r="C9" s="71"/>
      <c r="E9" s="71"/>
      <c r="I9">
        <v>3.2</v>
      </c>
      <c r="J9">
        <v>3.2</v>
      </c>
      <c r="K9" s="71">
        <f t="shared" si="0"/>
        <v>10.240000000000002</v>
      </c>
      <c r="M9" s="71"/>
      <c r="N9" s="115"/>
    </row>
    <row r="10" spans="1:15">
      <c r="C10" s="71"/>
      <c r="E10" s="115"/>
      <c r="I10">
        <v>3.2</v>
      </c>
      <c r="J10">
        <v>4.2</v>
      </c>
      <c r="K10" s="71">
        <f t="shared" si="0"/>
        <v>13.440000000000001</v>
      </c>
      <c r="M10" s="71"/>
    </row>
    <row r="11" spans="1:15">
      <c r="A11" s="71" t="s">
        <v>98</v>
      </c>
      <c r="C11" s="71"/>
      <c r="K11">
        <f>SUM(K5:K10)</f>
        <v>448.66</v>
      </c>
      <c r="M11" s="71"/>
    </row>
    <row r="12" spans="1:15">
      <c r="C12" s="71"/>
      <c r="G12" s="115"/>
      <c r="H12" s="71" t="s">
        <v>69</v>
      </c>
      <c r="I12">
        <v>3.1</v>
      </c>
      <c r="J12" s="71">
        <v>10.1</v>
      </c>
      <c r="K12" s="71">
        <f>I12*J12</f>
        <v>31.31</v>
      </c>
      <c r="M12" s="71"/>
      <c r="O12" s="115"/>
    </row>
    <row r="13" spans="1:15">
      <c r="B13" s="71"/>
      <c r="C13" s="71"/>
      <c r="K13" s="71">
        <f>SUM(K11:K12)</f>
        <v>479.97</v>
      </c>
      <c r="M13" s="71"/>
    </row>
    <row r="14" spans="1:15">
      <c r="B14" s="71"/>
      <c r="E14" s="71"/>
      <c r="J14" s="71"/>
      <c r="M14" s="71"/>
    </row>
    <row r="15" spans="1:15">
      <c r="B15" s="71"/>
      <c r="E15" s="71"/>
      <c r="N15" s="115"/>
    </row>
    <row r="16" spans="1:15">
      <c r="E16" s="115"/>
    </row>
    <row r="17" spans="5:11">
      <c r="J17" s="71" t="s">
        <v>100</v>
      </c>
    </row>
    <row r="19" spans="5:11">
      <c r="H19" s="71" t="s">
        <v>102</v>
      </c>
      <c r="I19" s="71">
        <v>16.399999999999999</v>
      </c>
      <c r="J19" s="71">
        <v>9.8000000000000007</v>
      </c>
      <c r="K19" s="71">
        <f>I19*J19</f>
        <v>160.72</v>
      </c>
    </row>
    <row r="20" spans="5:11">
      <c r="H20" s="71" t="s">
        <v>103</v>
      </c>
      <c r="I20" s="71">
        <v>9.1999999999999993</v>
      </c>
      <c r="J20" s="71">
        <v>13.8</v>
      </c>
      <c r="K20" s="71">
        <f t="shared" ref="K20" si="1">I20*J20</f>
        <v>126.96</v>
      </c>
    </row>
    <row r="21" spans="5:11">
      <c r="E21" s="71" t="s">
        <v>101</v>
      </c>
      <c r="F21" s="71"/>
      <c r="H21" s="71" t="s">
        <v>104</v>
      </c>
      <c r="I21" s="71">
        <v>12</v>
      </c>
      <c r="J21" s="71">
        <v>9.8000000000000007</v>
      </c>
      <c r="K21" s="71">
        <f>I21*J21</f>
        <v>117.60000000000001</v>
      </c>
    </row>
    <row r="22" spans="5:11">
      <c r="H22" s="71" t="s">
        <v>104</v>
      </c>
      <c r="I22" s="71">
        <v>10.4</v>
      </c>
      <c r="J22" s="71">
        <v>12.4</v>
      </c>
      <c r="K22" s="71">
        <f>I22*J22</f>
        <v>128.96</v>
      </c>
    </row>
    <row r="23" spans="5:11">
      <c r="H23" s="71" t="s">
        <v>105</v>
      </c>
      <c r="I23" s="71">
        <v>3.6</v>
      </c>
      <c r="J23" s="71">
        <v>7.3</v>
      </c>
      <c r="K23" s="71">
        <f>I23*J23</f>
        <v>26.28</v>
      </c>
    </row>
    <row r="24" spans="5:11">
      <c r="H24" s="71" t="s">
        <v>106</v>
      </c>
      <c r="I24" s="71">
        <v>5.0999999999999996</v>
      </c>
      <c r="J24" s="71">
        <v>9.1999999999999993</v>
      </c>
      <c r="K24" s="71">
        <f>I24*J24</f>
        <v>46.919999999999995</v>
      </c>
    </row>
    <row r="25" spans="5:11">
      <c r="H25" s="71" t="s">
        <v>106</v>
      </c>
      <c r="I25" s="71">
        <v>4.2</v>
      </c>
      <c r="J25" s="71">
        <v>5.4</v>
      </c>
      <c r="K25" s="71">
        <f t="shared" ref="K25" si="2">I25*J25</f>
        <v>22.680000000000003</v>
      </c>
    </row>
    <row r="26" spans="5:11">
      <c r="K26">
        <f>SUM(K19:K25)</f>
        <v>630.11999999999989</v>
      </c>
    </row>
    <row r="27" spans="5:11">
      <c r="H27" s="71" t="s">
        <v>74</v>
      </c>
      <c r="I27" s="71">
        <v>9.8000000000000007</v>
      </c>
      <c r="J27" s="71">
        <v>4.5999999999999996</v>
      </c>
      <c r="K27" s="71">
        <f>I27*J27</f>
        <v>45.08</v>
      </c>
    </row>
    <row r="28" spans="5:11">
      <c r="H28" s="71" t="s">
        <v>74</v>
      </c>
      <c r="I28" s="71">
        <v>7.8</v>
      </c>
      <c r="J28" s="71">
        <v>4.9000000000000004</v>
      </c>
      <c r="K28" s="71">
        <f>I28*J28</f>
        <v>38.22</v>
      </c>
    </row>
    <row r="29" spans="5:11">
      <c r="I29" s="71"/>
      <c r="J29" s="71"/>
      <c r="K29" s="71">
        <f>SUM(K27:K28)</f>
        <v>83.3</v>
      </c>
    </row>
    <row r="30" spans="5:11">
      <c r="K30">
        <f>K26+K29</f>
        <v>713.41999999999985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zoomScale="70" zoomScaleNormal="70" workbookViewId="0">
      <selection activeCell="A2" sqref="A2:R6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0</v>
      </c>
      <c r="C2" s="4">
        <f t="shared" ref="C2:C6" si="2">B2*1.2</f>
        <v>0</v>
      </c>
      <c r="D2" s="4">
        <f t="shared" ref="D2:D6" si="3">C2*1.2</f>
        <v>0</v>
      </c>
      <c r="E2" s="5">
        <f t="shared" ref="E2:E6" si="4">R2</f>
        <v>0</v>
      </c>
      <c r="F2" s="4" t="e">
        <f t="shared" ref="F2:F6" si="5">ROUND((E2/B2),0)</f>
        <v>#DIV/0!</v>
      </c>
      <c r="G2" s="4" t="e">
        <f t="shared" ref="G2:G6" si="6">ROUND((E2/C2),0)</f>
        <v>#DIV/0!</v>
      </c>
      <c r="H2" s="4" t="e">
        <f t="shared" ref="H2:H6" si="7">ROUND((E2/D2),0)</f>
        <v>#DIV/0!</v>
      </c>
      <c r="I2" s="4">
        <f t="shared" ref="I2:I6" si="8">T2</f>
        <v>0</v>
      </c>
      <c r="J2" s="4">
        <f t="shared" ref="J2:J6" si="9">U2</f>
        <v>0</v>
      </c>
      <c r="K2" s="71"/>
      <c r="L2" s="71"/>
      <c r="M2" s="71"/>
      <c r="N2" s="71"/>
      <c r="O2" s="71">
        <v>0</v>
      </c>
      <c r="P2" s="71">
        <f t="shared" ref="P2:P6" si="10">O2/1.2</f>
        <v>0</v>
      </c>
      <c r="Q2" s="71">
        <f t="shared" ref="Q2:Q6" si="11">P2/1.2</f>
        <v>0</v>
      </c>
      <c r="R2" s="2">
        <v>0</v>
      </c>
      <c r="S2" s="2"/>
      <c r="T2" s="2"/>
      <c r="AA2" s="65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 t="shared" si="10"/>
        <v>0</v>
      </c>
      <c r="Q3" s="71">
        <f t="shared" si="11"/>
        <v>0</v>
      </c>
      <c r="R3" s="2">
        <v>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si="10"/>
        <v>0</v>
      </c>
      <c r="Q4" s="71">
        <f t="shared" si="11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0"/>
        <v>0</v>
      </c>
      <c r="Q5" s="71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si="10"/>
        <v>0</v>
      </c>
      <c r="Q6" s="71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ref="A6:A13" si="12">N7</f>
        <v>0</v>
      </c>
      <c r="B7" s="4">
        <f t="shared" ref="B6:B13" si="13">Q7</f>
        <v>0</v>
      </c>
      <c r="C7" s="4">
        <f t="shared" ref="C6:C13" si="14">B7*1.2</f>
        <v>0</v>
      </c>
      <c r="D7" s="4">
        <f t="shared" ref="D6:D13" si="15">C7*1.2</f>
        <v>0</v>
      </c>
      <c r="E7" s="5">
        <f t="shared" ref="E6:E13" si="16">R7</f>
        <v>0</v>
      </c>
      <c r="F7" s="4" t="e">
        <f t="shared" ref="F6:F13" si="17">ROUND((E7/B7),0)</f>
        <v>#DIV/0!</v>
      </c>
      <c r="G7" s="4" t="e">
        <f t="shared" ref="G6:G13" si="18">ROUND((E7/C7),0)</f>
        <v>#DIV/0!</v>
      </c>
      <c r="H7" s="4" t="e">
        <f t="shared" ref="H6:H13" si="19">ROUND((E7/D7),0)</f>
        <v>#DIV/0!</v>
      </c>
      <c r="I7" s="4">
        <f t="shared" ref="I6:I13" si="20">T7</f>
        <v>0</v>
      </c>
      <c r="J7" s="4">
        <f t="shared" ref="J6:J13" si="21">U7</f>
        <v>0</v>
      </c>
      <c r="K7" s="71"/>
      <c r="L7" s="71"/>
      <c r="M7" s="71"/>
      <c r="N7" s="71"/>
      <c r="O7" s="71">
        <v>0</v>
      </c>
      <c r="P7" s="71">
        <f t="shared" ref="P6:P10" si="22">O7/1.2</f>
        <v>0</v>
      </c>
      <c r="Q7" s="71">
        <f t="shared" ref="Q6:Q13" si="23">P7/1.2</f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1"/>
      <c r="L8" s="71"/>
      <c r="M8" s="71"/>
      <c r="N8" s="71"/>
      <c r="O8" s="71">
        <v>0</v>
      </c>
      <c r="P8" s="71">
        <f t="shared" si="22"/>
        <v>0</v>
      </c>
      <c r="Q8" s="71">
        <f t="shared" si="23"/>
        <v>0</v>
      </c>
      <c r="R8" s="2">
        <v>0</v>
      </c>
      <c r="S8" s="2">
        <v>0</v>
      </c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71"/>
      <c r="L9" s="71"/>
      <c r="M9" s="71"/>
      <c r="N9" s="71"/>
      <c r="O9" s="71">
        <v>0</v>
      </c>
      <c r="P9" s="71">
        <f t="shared" si="22"/>
        <v>0</v>
      </c>
      <c r="Q9" s="71">
        <f t="shared" si="23"/>
        <v>0</v>
      </c>
      <c r="R9" s="2">
        <v>0</v>
      </c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K10" s="71"/>
      <c r="L10" s="71"/>
      <c r="M10" s="71"/>
      <c r="N10" s="71"/>
      <c r="O10" s="71">
        <v>0</v>
      </c>
      <c r="P10" s="71">
        <f t="shared" si="22"/>
        <v>0</v>
      </c>
      <c r="Q10" s="71">
        <f t="shared" si="23"/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23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O14" s="71">
        <v>0</v>
      </c>
      <c r="P14" s="71">
        <f t="shared" ref="P14:P16" si="34">O14/1.2</f>
        <v>0</v>
      </c>
      <c r="Q14" s="71">
        <f t="shared" ref="Q14:Q18" si="35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O15" s="71">
        <v>0</v>
      </c>
      <c r="P15" s="71">
        <f t="shared" si="34"/>
        <v>0</v>
      </c>
      <c r="Q15" s="71">
        <f t="shared" si="35"/>
        <v>0</v>
      </c>
      <c r="R15" s="2">
        <v>0</v>
      </c>
      <c r="S15" s="2"/>
    </row>
    <row r="16" spans="1:35">
      <c r="A16" s="4">
        <f t="shared" ref="A16:A19" si="36">N16</f>
        <v>0</v>
      </c>
      <c r="B16" s="4">
        <f t="shared" ref="B16:B19" si="37">Q16</f>
        <v>0</v>
      </c>
      <c r="C16" s="4">
        <f t="shared" ref="C16:C19" si="38">B16*1.2</f>
        <v>0</v>
      </c>
      <c r="D16" s="4">
        <f t="shared" ref="D16:D19" si="39">C16*1.2</f>
        <v>0</v>
      </c>
      <c r="E16" s="5">
        <f t="shared" ref="E16:E19" si="40">R16</f>
        <v>0</v>
      </c>
      <c r="F16" s="4" t="e">
        <f t="shared" ref="F16:F19" si="41">ROUND((E16/B16),0)</f>
        <v>#DIV/0!</v>
      </c>
      <c r="G16" s="4" t="e">
        <f t="shared" ref="G16:G19" si="42">ROUND((E16/C16),0)</f>
        <v>#DIV/0!</v>
      </c>
      <c r="H16" s="4" t="e">
        <f t="shared" ref="H16:H19" si="43">ROUND((E16/D16),0)</f>
        <v>#DIV/0!</v>
      </c>
      <c r="I16" s="4">
        <f t="shared" ref="I16:J19" si="44">T16</f>
        <v>0</v>
      </c>
      <c r="J16" s="4">
        <f t="shared" si="44"/>
        <v>0</v>
      </c>
      <c r="O16" s="71">
        <v>0</v>
      </c>
      <c r="P16" s="71">
        <f t="shared" si="34"/>
        <v>0</v>
      </c>
      <c r="Q16" s="71">
        <f t="shared" si="35"/>
        <v>0</v>
      </c>
      <c r="R16" s="2">
        <v>0</v>
      </c>
      <c r="S16" s="2"/>
    </row>
    <row r="17" spans="1:19">
      <c r="A17" s="4">
        <f t="shared" si="36"/>
        <v>0</v>
      </c>
      <c r="B17" s="4">
        <f t="shared" si="37"/>
        <v>0</v>
      </c>
      <c r="C17" s="4">
        <f t="shared" si="38"/>
        <v>0</v>
      </c>
      <c r="D17" s="4">
        <f t="shared" si="39"/>
        <v>0</v>
      </c>
      <c r="E17" s="5">
        <f t="shared" si="40"/>
        <v>0</v>
      </c>
      <c r="F17" s="4" t="e">
        <f t="shared" si="41"/>
        <v>#DIV/0!</v>
      </c>
      <c r="G17" s="4" t="e">
        <f t="shared" si="42"/>
        <v>#DIV/0!</v>
      </c>
      <c r="H17" s="4" t="e">
        <f t="shared" si="43"/>
        <v>#DIV/0!</v>
      </c>
      <c r="I17" s="4">
        <f t="shared" si="44"/>
        <v>0</v>
      </c>
      <c r="J17" s="4">
        <f t="shared" si="44"/>
        <v>0</v>
      </c>
      <c r="O17" s="71">
        <v>0</v>
      </c>
      <c r="P17" s="71">
        <f>O17/1.2</f>
        <v>0</v>
      </c>
      <c r="Q17" s="71">
        <f t="shared" si="35"/>
        <v>0</v>
      </c>
      <c r="R17" s="2">
        <v>0</v>
      </c>
      <c r="S17" s="2"/>
    </row>
    <row r="18" spans="1:19">
      <c r="A18" s="4">
        <f t="shared" si="36"/>
        <v>0</v>
      </c>
      <c r="B18" s="4">
        <f t="shared" si="37"/>
        <v>0</v>
      </c>
      <c r="C18" s="4">
        <f t="shared" si="38"/>
        <v>0</v>
      </c>
      <c r="D18" s="4">
        <f t="shared" si="39"/>
        <v>0</v>
      </c>
      <c r="E18" s="5">
        <f t="shared" si="40"/>
        <v>0</v>
      </c>
      <c r="F18" s="4" t="e">
        <f t="shared" si="41"/>
        <v>#DIV/0!</v>
      </c>
      <c r="G18" s="4" t="e">
        <f t="shared" si="42"/>
        <v>#DIV/0!</v>
      </c>
      <c r="H18" s="4" t="e">
        <f t="shared" si="43"/>
        <v>#DIV/0!</v>
      </c>
      <c r="I18" s="4">
        <f t="shared" si="44"/>
        <v>0</v>
      </c>
      <c r="J18" s="4">
        <f t="shared" si="44"/>
        <v>0</v>
      </c>
      <c r="O18" s="71">
        <v>0</v>
      </c>
      <c r="P18" s="71">
        <f>O18/1.2</f>
        <v>0</v>
      </c>
      <c r="Q18" s="71">
        <f t="shared" si="35"/>
        <v>0</v>
      </c>
      <c r="R18" s="2">
        <v>0</v>
      </c>
      <c r="S18" s="2"/>
    </row>
    <row r="19" spans="1:19">
      <c r="A19" s="4">
        <f t="shared" si="36"/>
        <v>0</v>
      </c>
      <c r="B19" s="4">
        <f t="shared" si="37"/>
        <v>0</v>
      </c>
      <c r="C19" s="4">
        <f t="shared" si="38"/>
        <v>0</v>
      </c>
      <c r="D19" s="4">
        <f t="shared" si="39"/>
        <v>0</v>
      </c>
      <c r="E19" s="5">
        <f t="shared" si="40"/>
        <v>0</v>
      </c>
      <c r="F19" s="4" t="e">
        <f t="shared" si="41"/>
        <v>#DIV/0!</v>
      </c>
      <c r="G19" s="4" t="e">
        <f t="shared" si="42"/>
        <v>#DIV/0!</v>
      </c>
      <c r="H19" s="4" t="e">
        <f t="shared" si="43"/>
        <v>#DIV/0!</v>
      </c>
      <c r="I19" s="4">
        <f t="shared" si="44"/>
        <v>0</v>
      </c>
      <c r="J19" s="4">
        <f t="shared" si="44"/>
        <v>0</v>
      </c>
      <c r="O19" s="71">
        <v>0</v>
      </c>
      <c r="P19" s="71">
        <f>O19/1.2</f>
        <v>0</v>
      </c>
      <c r="Q19" s="71">
        <f t="shared" ref="Q19" si="45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H9" sqref="H9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G8"/>
  <sheetViews>
    <sheetView workbookViewId="0">
      <selection activeCell="I9" sqref="I9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8" sqref="I8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 Measurment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2024-07-17T07:15:40Z</dcterms:modified>
</cp:coreProperties>
</file>