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L20" i="1"/>
  <c r="L19" i="1"/>
  <c r="M15" i="1"/>
  <c r="L8" i="1"/>
  <c r="L9" i="1" s="1"/>
  <c r="L6" i="1"/>
  <c r="L4" i="1"/>
  <c r="L3" i="1"/>
  <c r="L12" i="1" s="1"/>
  <c r="L10" i="1" l="1"/>
  <c r="L11" i="1" s="1"/>
  <c r="L13" i="1"/>
  <c r="L16" i="1" s="1"/>
  <c r="L17" i="1" l="1"/>
  <c r="L18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<sst xmlns="http://schemas.openxmlformats.org/spreadsheetml/2006/main" count="26" uniqueCount="25">
  <si>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</si>
  <si>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</si>
  <si>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</si>
  <si>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</si>
  <si>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</si>
  <si>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</si>
  <si>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</si>
  <si>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</si>
  <si>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</si>
  <si>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</si>
  <si>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</si>
  <si>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</si>
  <si>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</si>
  <si>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</si>
  <si>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</si>
  <si>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</si>
  <si>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</si>
  <si>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1st</t>
  </si>
  <si>
    <t>area</t>
  </si>
  <si>
    <t>sche</t>
  </si>
  <si>
    <t>NOC</t>
  </si>
  <si>
    <t>OC</t>
  </si>
  <si>
    <t>CC</t>
  </si>
  <si>
    <t>Plan</t>
  </si>
  <si>
    <t>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</si>
</sst>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6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166" fontId="3" fillId="0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S20"/>
  <sheetViews>
    <sheetView tabSelected="1" workbookViewId="0">
      <selection activeCell="P14" sqref="P14"/>
    </sheetView>
  </sheetViews>
  <sheetFormatPr defaultRowHeight="15" x14ac:dyDescent="0.25"/>
  <cols>
    <col min="11" max="11" width="19.5703125" bestFit="1" customWidth="1"/>
    <col min="12" max="12" width="13.7109375" bestFit="1" customWidth="1"/>
  </cols>
  <sheetData>
    <row r="1" spans="11:19" ht="16.5" x14ac:dyDescent="0.3">
      <c r="K1" s="1" t="s">
        <v>0</v>
      </c>
      <c r="L1" s="2">
        <v>25000</v>
      </c>
    </row>
    <row r="2" spans="11:19" ht="82.5" x14ac:dyDescent="0.3">
      <c r="K2" s="3" t="s">
        <v>1</v>
      </c>
      <c r="L2" s="2">
        <v>2800</v>
      </c>
      <c r="R2">
        <v>7</v>
      </c>
      <c r="S2" t="s">
        <v>17</v>
      </c>
    </row>
    <row r="3" spans="11:19" ht="16.5" x14ac:dyDescent="0.3">
      <c r="K3" s="1" t="s">
        <v>2</v>
      </c>
      <c r="L3" s="2">
        <f>L1-L2</f>
        <v>22200</v>
      </c>
      <c r="P3">
        <v>94.57</v>
      </c>
      <c r="R3">
        <v>8</v>
      </c>
      <c r="S3" t="s">
        <v>18</v>
      </c>
    </row>
    <row r="4" spans="11:19" ht="16.5" x14ac:dyDescent="0.3">
      <c r="K4" s="1" t="s">
        <v>3</v>
      </c>
      <c r="L4" s="2">
        <f>L2*1</f>
        <v>2800</v>
      </c>
      <c r="P4">
        <f>P3*10.764</f>
        <v>1017.9514799999998</v>
      </c>
      <c r="R4">
        <v>17</v>
      </c>
      <c r="S4" t="s">
        <v>19</v>
      </c>
    </row>
    <row r="5" spans="11:19" ht="16.5" x14ac:dyDescent="0.3">
      <c r="K5" s="1" t="s">
        <v>4</v>
      </c>
      <c r="L5" s="4">
        <v>16</v>
      </c>
      <c r="R5">
        <v>19</v>
      </c>
      <c r="S5" t="s">
        <v>20</v>
      </c>
    </row>
    <row r="6" spans="11:19" ht="16.5" x14ac:dyDescent="0.3">
      <c r="K6" s="1" t="s">
        <v>5</v>
      </c>
      <c r="L6" s="4">
        <f>L7-L5</f>
        <v>44</v>
      </c>
      <c r="R6">
        <v>21</v>
      </c>
      <c r="S6" t="s">
        <v>21</v>
      </c>
    </row>
    <row r="7" spans="11:19" ht="16.5" x14ac:dyDescent="0.3">
      <c r="K7" s="1" t="s">
        <v>6</v>
      </c>
      <c r="L7" s="4">
        <v>60</v>
      </c>
      <c r="R7">
        <v>22</v>
      </c>
      <c r="S7" t="s">
        <v>22</v>
      </c>
    </row>
    <row r="8" spans="11:19" ht="49.5" x14ac:dyDescent="0.3">
      <c r="K8" s="3" t="s">
        <v>7</v>
      </c>
      <c r="L8" s="4">
        <f>90*L5/L7</f>
        <v>24</v>
      </c>
      <c r="R8">
        <v>25</v>
      </c>
      <c r="S8" t="s">
        <v>23</v>
      </c>
    </row>
    <row r="9" spans="11:19" ht="16.5" x14ac:dyDescent="0.3">
      <c r="K9" s="1"/>
      <c r="L9" s="5">
        <f>L8%</f>
        <v>0.24</v>
      </c>
      <c r="R9">
        <v>27</v>
      </c>
      <c r="S9" t="s">
        <v>24</v>
      </c>
    </row>
    <row r="10" spans="11:19" ht="16.5" x14ac:dyDescent="0.3">
      <c r="K10" s="1" t="s">
        <v>8</v>
      </c>
      <c r="L10" s="2">
        <f>L4*L9</f>
        <v>672</v>
      </c>
    </row>
    <row r="11" spans="11:19" ht="16.5" x14ac:dyDescent="0.3">
      <c r="K11" s="1" t="s">
        <v>9</v>
      </c>
      <c r="L11" s="2">
        <f>L4-L10</f>
        <v>2128</v>
      </c>
    </row>
    <row r="12" spans="11:19" ht="16.5" x14ac:dyDescent="0.3">
      <c r="K12" s="1" t="s">
        <v>2</v>
      </c>
      <c r="L12" s="2">
        <f>L3</f>
        <v>22200</v>
      </c>
    </row>
    <row r="13" spans="11:19" ht="16.5" x14ac:dyDescent="0.3">
      <c r="K13" s="1" t="s">
        <v>10</v>
      </c>
      <c r="L13" s="2">
        <f>L12+L11</f>
        <v>24328</v>
      </c>
    </row>
    <row r="14" spans="11:19" ht="16.5" x14ac:dyDescent="0.3">
      <c r="K14" s="1"/>
      <c r="L14" s="4"/>
    </row>
    <row r="15" spans="11:19" ht="16.5" x14ac:dyDescent="0.3">
      <c r="K15" s="6" t="s">
        <v>11</v>
      </c>
      <c r="L15" s="7">
        <v>848</v>
      </c>
      <c r="M15">
        <f>L15*1.2</f>
        <v>1017.5999999999999</v>
      </c>
    </row>
    <row r="16" spans="11:19" ht="16.5" x14ac:dyDescent="0.3">
      <c r="K16" s="6" t="s">
        <v>12</v>
      </c>
      <c r="L16" s="8">
        <f>L13*L15</f>
        <v>20630144</v>
      </c>
    </row>
    <row r="17" spans="11:12" ht="16.5" x14ac:dyDescent="0.3">
      <c r="K17" s="9" t="s">
        <v>13</v>
      </c>
      <c r="L17" s="12">
        <f>L16*90%</f>
        <v>18567129.600000001</v>
      </c>
    </row>
    <row r="18" spans="11:12" ht="16.5" x14ac:dyDescent="0.3">
      <c r="K18" s="9" t="s">
        <v>14</v>
      </c>
      <c r="L18" s="12">
        <f>L16*80%</f>
        <v>16504115.200000001</v>
      </c>
    </row>
    <row r="19" spans="11:12" ht="16.5" x14ac:dyDescent="0.3">
      <c r="K19" s="9" t="s">
        <v>15</v>
      </c>
      <c r="L19" s="10">
        <f>M15*L2</f>
        <v>2849279.9999999995</v>
      </c>
    </row>
    <row r="20" spans="11:12" ht="16.5" x14ac:dyDescent="0.3">
      <c r="K20" s="11" t="s">
        <v>16</v>
      </c>
      <c r="L20" s="10">
        <f>L16*0.025/12</f>
        <v>42979.466666666667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2024-07-20T06:39:36Z</dcterms:modified>
</cp:coreProperties>
</file>