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BD5128B-8F7E-4BF4-8618-06692B7F0632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4" i="5" l="1"/>
  <c r="E38" i="5"/>
  <c r="B22" i="5"/>
  <c r="B13" i="5"/>
  <c r="B14" i="5" s="1"/>
  <c r="E31" i="5"/>
  <c r="B9" i="5"/>
  <c r="I10" i="5"/>
  <c r="J9" i="5"/>
  <c r="K33" i="5" l="1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5" i="5"/>
  <c r="B19" i="5" s="1"/>
  <c r="B24" i="5" s="1"/>
  <c r="K40" i="5"/>
  <c r="L40" i="5"/>
  <c r="K39" i="5"/>
  <c r="O40" i="5" l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<sst xmlns="http://schemas.openxmlformats.org/spreadsheetml/2006/main" count="26" uniqueCount="26">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</sst>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39</xdr:row>
      <xdr:rowOff>132405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CAAA9C-B6EB-4292-8330-945A7B2A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75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44</xdr:row>
      <xdr:rowOff>46571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CC6E0-54CB-4F45-8F38-23CD66C9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842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256076</xdr:colOff>
      <xdr:row>44</xdr:row>
      <xdr:rowOff>37048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9AA3E-E695-4E7A-893A-E700356B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0476" cy="8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0</xdr:row>
      <xdr:rowOff>0</xdr:rowOff>
    </xdr:from>
    <xdr:to>
      <xdr:col>18</xdr:col>
      <xdr:colOff>522671</xdr:colOff>
      <xdr:row>38</xdr:row>
      <xdr:rowOff>161000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75C41-CB31-4444-BFCC-224FF447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0"/>
          <a:ext cx="9628571" cy="7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7" workbookViewId="0">
      <selection activeCell="H24" sqref="H2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2020</v>
      </c>
      <c r="C6" s="3"/>
      <c r="D6" s="2"/>
      <c r="I6" s="2">
        <v>2020</v>
      </c>
      <c r="J6" s="2">
        <v>2024</v>
      </c>
      <c r="K6" s="2">
        <f>J6-I6</f>
        <v>4</v>
      </c>
      <c r="L6" s="2">
        <f>K6-60</f>
        <v>-56</v>
      </c>
    </row>
    <row r="7" spans="1:12" ht="16.5" x14ac:dyDescent="0.3">
      <c r="A7" s="3" t="s">
        <v>6</v>
      </c>
      <c r="B7" s="3">
        <f>B5-B6</f>
        <v>4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-56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344*2500</f>
        <v>860000</v>
      </c>
      <c r="C9" s="5"/>
      <c r="D9" s="4"/>
      <c r="H9" s="9"/>
      <c r="I9" s="10">
        <v>287</v>
      </c>
      <c r="J9" s="10">
        <f>32*10.764</f>
        <v>344.44799999999998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>
        <f>I9*1.2</f>
        <v>344.4</v>
      </c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B12*0/60</f>
        <v>0</v>
      </c>
      <c r="C13" s="3"/>
      <c r="D13" s="2"/>
    </row>
    <row r="14" spans="1:12" ht="16.5" x14ac:dyDescent="0.3">
      <c r="A14" s="3"/>
      <c r="B14" s="6">
        <f>B13%</f>
        <v>0</v>
      </c>
      <c r="C14" s="6"/>
      <c r="D14" s="12"/>
    </row>
    <row r="15" spans="1:12" ht="16.5" x14ac:dyDescent="0.3">
      <c r="A15" s="3" t="s">
        <v>11</v>
      </c>
      <c r="B15" s="5">
        <f>ROUND((B9*B14),0)</f>
        <v>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287</v>
      </c>
      <c r="C16" s="5"/>
      <c r="D16" s="4"/>
      <c r="H16" s="9"/>
      <c r="I16" s="10">
        <v>274</v>
      </c>
    </row>
    <row r="17" spans="1:10" ht="16.5" x14ac:dyDescent="0.3">
      <c r="A17" s="3" t="s">
        <v>22</v>
      </c>
      <c r="B17" s="3">
        <v>9000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2583000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2583000</v>
      </c>
      <c r="C19" s="8"/>
      <c r="D19" s="13"/>
    </row>
    <row r="20" spans="1:10" ht="16.5" x14ac:dyDescent="0.3">
      <c r="A20" s="7" t="s">
        <v>14</v>
      </c>
      <c r="B20" s="8">
        <f>B19*0.9</f>
        <v>2324700</v>
      </c>
      <c r="C20" s="8"/>
      <c r="D20" s="13"/>
    </row>
    <row r="21" spans="1:10" ht="16.5" x14ac:dyDescent="0.3">
      <c r="A21" s="7" t="s">
        <v>15</v>
      </c>
      <c r="B21" s="8">
        <f>B19*0.8</f>
        <v>2066400</v>
      </c>
      <c r="C21" s="8"/>
      <c r="D21" s="13"/>
    </row>
    <row r="22" spans="1:10" ht="16.5" x14ac:dyDescent="0.3">
      <c r="A22" s="7" t="s">
        <v>16</v>
      </c>
      <c r="B22" s="8">
        <f>B19*0.03/12</f>
        <v>6457.5</v>
      </c>
      <c r="C22" s="8"/>
      <c r="D22" s="13"/>
    </row>
    <row r="24" spans="1:10" x14ac:dyDescent="0.25">
      <c r="B24" s="1">
        <f>B19/287</f>
        <v>9000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410</v>
      </c>
      <c r="E31" s="18">
        <f>D31/1.4</f>
        <v>292.85714285714289</v>
      </c>
      <c r="F31" s="2">
        <v>2500000</v>
      </c>
      <c r="G31" s="2">
        <f t="shared" ref="G31:G36" si="0">F31/E31</f>
        <v>8536.585365853658</v>
      </c>
      <c r="H31" s="2">
        <f t="shared" ref="H31:H36" si="1">F31/D31</f>
        <v>6097.5609756097565</v>
      </c>
      <c r="I31" s="2">
        <f>D31/E31</f>
        <v>1.4</v>
      </c>
    </row>
    <row r="32" spans="1:10" x14ac:dyDescent="0.25">
      <c r="D32" s="2"/>
      <c r="E32" s="18">
        <v>450</v>
      </c>
      <c r="F32" s="2">
        <v>3500000</v>
      </c>
      <c r="G32" s="2">
        <f t="shared" si="0"/>
        <v>7777.7777777777774</v>
      </c>
      <c r="H32" s="2" t="e">
        <f t="shared" si="1"/>
        <v>#DIV/0!</v>
      </c>
      <c r="I32" s="2"/>
    </row>
    <row r="33" spans="2:15" x14ac:dyDescent="0.25">
      <c r="D33" s="2"/>
      <c r="E33" s="18">
        <v>290</v>
      </c>
      <c r="F33" s="4">
        <v>2800000</v>
      </c>
      <c r="G33" s="2">
        <f t="shared" si="0"/>
        <v>9655.1724137931033</v>
      </c>
      <c r="H33" s="2" t="e">
        <f t="shared" si="1"/>
        <v>#DIV/0!</v>
      </c>
      <c r="I33" s="2">
        <f>D33/E33</f>
        <v>0</v>
      </c>
      <c r="K33">
        <f>E33*1.2</f>
        <v>348</v>
      </c>
      <c r="M33" s="1">
        <f>F33/K33</f>
        <v>8045.977011494253</v>
      </c>
    </row>
    <row r="34" spans="2:15" x14ac:dyDescent="0.25">
      <c r="D34" s="2">
        <v>560</v>
      </c>
      <c r="E34" s="18">
        <f>D34/1.5</f>
        <v>373.33333333333331</v>
      </c>
      <c r="F34" s="4">
        <v>3008000</v>
      </c>
      <c r="G34" s="2">
        <f t="shared" si="0"/>
        <v>8057.1428571428578</v>
      </c>
      <c r="H34" s="2">
        <f t="shared" si="1"/>
        <v>5371.4285714285716</v>
      </c>
      <c r="I34" s="2">
        <f>D34/E34</f>
        <v>1.5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46*10.764</f>
        <v>495.14399999999995</v>
      </c>
      <c r="F38">
        <v>4400000</v>
      </c>
      <c r="G38" s="2">
        <f>F38/E38</f>
        <v>8886.3037823340292</v>
      </c>
      <c r="H38">
        <v>455000</v>
      </c>
      <c r="I38">
        <v>30000</v>
      </c>
      <c r="J38" s="2">
        <f t="shared" ref="J38:J43" si="2">I38+H38+F38</f>
        <v>4885000</v>
      </c>
      <c r="K38" s="2">
        <f>J38/E38</f>
        <v>9865.8168128867565</v>
      </c>
      <c r="L38" s="4">
        <f>J38/719</f>
        <v>6794.1585535465929</v>
      </c>
      <c r="M38" s="2"/>
    </row>
    <row r="39" spans="2:15" x14ac:dyDescent="0.25">
      <c r="G39" s="2" t="e">
        <f>F39/E39</f>
        <v>#DIV/0!</v>
      </c>
      <c r="H39">
        <v>948000</v>
      </c>
      <c r="I39">
        <v>30000</v>
      </c>
      <c r="J39" s="2">
        <f t="shared" si="2"/>
        <v>978000</v>
      </c>
      <c r="K39" s="2" t="e">
        <f t="shared" ref="K39:K43" si="3">J39/E39</f>
        <v>#DIV/0!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  <c r="O40" s="1" t="e">
        <f>B24/G40</f>
        <v>#DIV/0!</v>
      </c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2024-07-18T12:04:49Z</dcterms:modified>
</cp:coreProperties>
</file>