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ANDIP VISHWANATH DEORUKHAKAR - SBI\"/>
    </mc:Choice>
  </mc:AlternateContent>
  <xr:revisionPtr revIDLastSave="0" documentId="13_ncr:1_{0F815D54-A155-479C-9B9E-A5FD7353890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9" i="15" l="1"/>
  <c r="P18" i="4" l="1"/>
  <c r="S22" i="17"/>
  <c r="S11" i="16"/>
  <c r="R16" i="15"/>
  <c r="F31" i="4"/>
  <c r="W31" i="4" l="1"/>
  <c r="P9" i="4" l="1"/>
  <c r="Q9" i="4" s="1"/>
  <c r="B9" i="4" s="1"/>
  <c r="C9" i="4" s="1"/>
  <c r="D9" i="4" s="1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<sst xmlns="http://schemas.openxmlformats.org/spreadsheetml/2006/main" count="50" uniqueCount="43">
  <si>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</si>
  <si>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</si>
  <si>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</si>
  <si>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</si>
  <si>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</si>
  <si>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</si>
  <si>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</si>
  <si>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</si>
  <si>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</si>
  <si>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</si>
  <si>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</si>
  <si>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</si>
  <si>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</si>
  <si>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</si>
  <si>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</si>
  <si>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</si>
  <si>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</si>
  <si>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</si>
  <si>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</si>
  <si>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</si>
  <si>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</si>
  <si>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</si>
  <si>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</si>
  <si>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</si>
  <si>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</si>
  <si>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</si>
  <si>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</si>
  <si>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</si>
  <si>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</si>
  <si>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</si>
  <si>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</si>
  <si>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</si>
  <si>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</si>
  <si>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</si>
  <si>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</si>
  <si>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</si>
  <si>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</si>
  <si>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</si>
  <si>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</si>
  <si>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- MR SANDIP VISHWANATH DEORUKHAKAR</t>
  </si>
  <si>
    <t>Agree CA</t>
  </si>
  <si>
    <t>d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</si>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</sst>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42</xdr:row>
      <xdr:rowOff>20106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962A1-ADBF-478B-944A-B06D2926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49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004A2-1ABF-4DDB-B4AD-7F715F23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43257-BA87-41E5-A2C9-7382E1D2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001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37</xdr:row>
      <xdr:rowOff>143806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1C9263-132D-4C65-BCE8-54F0DAB2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668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38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40081B-EC67-421F-9FE9-8BD937C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2F062-59BF-452F-A5A8-90D7B310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U47" sqref="U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261</v>
      </c>
      <c r="C3" s="41">
        <f>B3*1.2</f>
        <v>313.2</v>
      </c>
      <c r="D3" s="41">
        <f t="shared" ref="D3:D14" si="2">C3*1.2</f>
        <v>375.84</v>
      </c>
      <c r="E3" s="42">
        <f t="shared" ref="E3:E14" si="3">R3</f>
        <v>2247000</v>
      </c>
      <c r="F3" s="41">
        <f t="shared" ref="F3:F14" si="4">ROUND((E3/B3),0)</f>
        <v>8609</v>
      </c>
      <c r="G3" s="41">
        <f t="shared" ref="G3:G14" si="5">ROUND((E3/C3),0)</f>
        <v>7174</v>
      </c>
      <c r="H3" s="41">
        <f t="shared" ref="H3:H14" si="6">ROUND((E3/D3),0)</f>
        <v>5979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261</v>
      </c>
      <c r="R3" s="44">
        <v>2247000</v>
      </c>
    </row>
    <row r="4" spans="1:20" x14ac:dyDescent="0.25">
      <c r="A4" s="4">
        <f t="shared" ref="A4:A9" si="9">N4</f>
        <v>0</v>
      </c>
      <c r="B4" s="4">
        <f t="shared" ref="B4:B9" si="10">Q4</f>
        <v>407.5</v>
      </c>
      <c r="C4" s="4">
        <f t="shared" ref="C4:C9" si="11">B4*1.2</f>
        <v>489</v>
      </c>
      <c r="D4" s="4">
        <f t="shared" ref="D4:D9" si="12">C4*1.2</f>
        <v>586.79999999999995</v>
      </c>
      <c r="E4" s="5">
        <f t="shared" ref="E4:E9" si="13">R4</f>
        <v>2600000</v>
      </c>
      <c r="F4" s="9">
        <f t="shared" ref="F4:F9" si="14">ROUND((E4/B4),0)</f>
        <v>6380</v>
      </c>
      <c r="G4" s="9">
        <f t="shared" ref="G4:G9" si="15">ROUND((E4/C4),0)</f>
        <v>5317</v>
      </c>
      <c r="H4" s="9">
        <f t="shared" ref="H4:H9" si="16">ROUND((E4/D4),0)</f>
        <v>4431</v>
      </c>
      <c r="I4" s="4" t="e">
        <f>#REF!</f>
        <v>#REF!</v>
      </c>
      <c r="J4" s="4">
        <f t="shared" ref="J4:J8" si="17">S4</f>
        <v>0</v>
      </c>
      <c r="O4">
        <v>0</v>
      </c>
      <c r="P4">
        <v>489</v>
      </c>
      <c r="Q4">
        <f t="shared" ref="Q4:Q9" si="18">P4/1.2</f>
        <v>407.5</v>
      </c>
      <c r="R4" s="2">
        <v>2600000</v>
      </c>
    </row>
    <row r="5" spans="1:20" x14ac:dyDescent="0.25">
      <c r="A5" s="4">
        <f t="shared" si="9"/>
        <v>0</v>
      </c>
      <c r="B5" s="4">
        <f t="shared" si="10"/>
        <v>350</v>
      </c>
      <c r="C5" s="4">
        <f t="shared" si="11"/>
        <v>420</v>
      </c>
      <c r="D5" s="4">
        <f t="shared" si="12"/>
        <v>504</v>
      </c>
      <c r="E5" s="5">
        <f t="shared" si="13"/>
        <v>1600000</v>
      </c>
      <c r="F5" s="9">
        <f t="shared" si="14"/>
        <v>4571</v>
      </c>
      <c r="G5" s="9">
        <f t="shared" si="15"/>
        <v>3810</v>
      </c>
      <c r="H5" s="9">
        <f t="shared" si="16"/>
        <v>3175</v>
      </c>
      <c r="I5" s="4" t="e">
        <f>#REF!</f>
        <v>#REF!</v>
      </c>
      <c r="J5" s="4">
        <f t="shared" si="17"/>
        <v>0</v>
      </c>
      <c r="O5">
        <v>0</v>
      </c>
      <c r="P5">
        <v>420</v>
      </c>
      <c r="Q5">
        <f t="shared" si="18"/>
        <v>350</v>
      </c>
      <c r="R5" s="2">
        <v>1600000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 t="s">
        <v>41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200</v>
      </c>
      <c r="C16" s="4">
        <f>B16*1.2</f>
        <v>240</v>
      </c>
      <c r="D16" s="4">
        <f t="shared" ref="D16:D28" si="34">C16*1.2</f>
        <v>288</v>
      </c>
      <c r="E16" s="5">
        <f t="shared" ref="E16:E28" si="35">R16</f>
        <v>2350000</v>
      </c>
      <c r="F16" s="9">
        <f t="shared" ref="F16:F28" si="36">ROUND((E16/B16),0)</f>
        <v>11750</v>
      </c>
      <c r="G16" s="9">
        <f t="shared" ref="G16:G28" si="37">ROUND((E16/C16),0)</f>
        <v>9792</v>
      </c>
      <c r="H16" s="9">
        <f t="shared" ref="H16:H28" si="38">ROUND((E16/D16),0)</f>
        <v>8160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200</v>
      </c>
      <c r="R16" s="2">
        <v>2350000</v>
      </c>
    </row>
    <row r="17" spans="1:24" s="43" customFormat="1" x14ac:dyDescent="0.25">
      <c r="A17" s="41">
        <f t="shared" si="32"/>
        <v>0</v>
      </c>
      <c r="B17" s="41">
        <f t="shared" si="33"/>
        <v>162.5</v>
      </c>
      <c r="C17" s="41">
        <f t="shared" ref="C17:C28" si="41">B17*1.2</f>
        <v>195</v>
      </c>
      <c r="D17" s="41">
        <f t="shared" si="34"/>
        <v>234</v>
      </c>
      <c r="E17" s="42">
        <f t="shared" si="35"/>
        <v>2350000</v>
      </c>
      <c r="F17" s="41">
        <f t="shared" si="36"/>
        <v>14462</v>
      </c>
      <c r="G17" s="41">
        <f t="shared" si="37"/>
        <v>12051</v>
      </c>
      <c r="H17" s="41">
        <f t="shared" si="38"/>
        <v>10043</v>
      </c>
      <c r="I17" s="41" t="e">
        <f>#REF!</f>
        <v>#REF!</v>
      </c>
      <c r="J17" s="41">
        <f t="shared" si="39"/>
        <v>0</v>
      </c>
      <c r="O17" s="43">
        <v>0</v>
      </c>
      <c r="P17" s="43">
        <v>195</v>
      </c>
      <c r="Q17" s="43">
        <f t="shared" si="40"/>
        <v>162.5</v>
      </c>
      <c r="R17" s="44">
        <v>2350000</v>
      </c>
    </row>
    <row r="18" spans="1:24" s="43" customFormat="1" x14ac:dyDescent="0.25">
      <c r="A18" s="41">
        <f t="shared" si="32"/>
        <v>0</v>
      </c>
      <c r="B18" s="41">
        <f t="shared" si="33"/>
        <v>525</v>
      </c>
      <c r="C18" s="41">
        <f t="shared" si="41"/>
        <v>630</v>
      </c>
      <c r="D18" s="41">
        <f t="shared" si="34"/>
        <v>756</v>
      </c>
      <c r="E18" s="42">
        <f t="shared" si="35"/>
        <v>7500000</v>
      </c>
      <c r="F18" s="41">
        <f t="shared" si="36"/>
        <v>14286</v>
      </c>
      <c r="G18" s="41">
        <f t="shared" si="37"/>
        <v>11905</v>
      </c>
      <c r="H18" s="41">
        <f t="shared" si="38"/>
        <v>9921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525</v>
      </c>
      <c r="R18" s="44">
        <v>7500000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12400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40</v>
      </c>
      <c r="E31">
        <v>42.47</v>
      </c>
      <c r="F31" s="7">
        <f>E31*10.764</f>
        <v>457.14707999999996</v>
      </c>
      <c r="S31" s="10"/>
      <c r="T31" s="10"/>
      <c r="U31" s="17" t="s">
        <v>15</v>
      </c>
      <c r="V31" s="18"/>
      <c r="W31" s="19">
        <f>W29-W30</f>
        <v>9900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29</v>
      </c>
      <c r="X34" s="31">
        <v>1993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46.5</v>
      </c>
      <c r="X36" s="24"/>
    </row>
    <row r="37" spans="15:25" ht="15.75" x14ac:dyDescent="0.25">
      <c r="U37" s="17"/>
      <c r="V37" s="26"/>
      <c r="W37" s="27">
        <f>W36%</f>
        <v>0.46500000000000002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1162.5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1337.5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9900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11237.5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457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5135537.5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5032826.75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4108430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1142500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10699.036458333334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9"/>
  <sheetViews>
    <sheetView zoomScaleNormal="100" workbookViewId="0">
      <selection activeCell="T19" sqref="T19"/>
    </sheetView>
  </sheetViews>
  <sheetFormatPr defaultRowHeight="15" x14ac:dyDescent="0.25"/>
  <cols>
    <col min="20" max="20" width="21.85546875" customWidth="1"/>
  </cols>
  <sheetData>
    <row r="2" spans="1:20" x14ac:dyDescent="0.25">
      <c r="A2" s="6"/>
    </row>
    <row r="16" spans="1:20" x14ac:dyDescent="0.25">
      <c r="Q16">
        <v>24.25</v>
      </c>
      <c r="R16">
        <f>Q16*10.764</f>
        <v>261.02699999999999</v>
      </c>
      <c r="T16">
        <v>2100000</v>
      </c>
    </row>
    <row r="17" spans="20:20" x14ac:dyDescent="0.25">
      <c r="T17">
        <v>126000</v>
      </c>
    </row>
    <row r="18" spans="20:20" x14ac:dyDescent="0.25">
      <c r="T18">
        <v>21000</v>
      </c>
    </row>
    <row r="19" spans="20:20" x14ac:dyDescent="0.25">
      <c r="T19">
        <f>SUM(T16:T18)</f>
        <v>2247000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1:S19"/>
  <sheetViews>
    <sheetView zoomScaleNormal="100" workbookViewId="0">
      <selection activeCell="S12" sqref="S12"/>
    </sheetView>
  </sheetViews>
  <sheetFormatPr defaultRowHeight="15" x14ac:dyDescent="0.25"/>
  <sheetData>
    <row r="11" spans="18:19" x14ac:dyDescent="0.25">
      <c r="R11">
        <v>45.44</v>
      </c>
      <c r="S11">
        <f>R11*10.764</f>
        <v>489.11615999999992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2:S22"/>
  <sheetViews>
    <sheetView topLeftCell="A7" zoomScaleNormal="100" workbookViewId="0">
      <selection activeCell="S30" sqref="S30"/>
    </sheetView>
  </sheetViews>
  <sheetFormatPr defaultRowHeight="15" x14ac:dyDescent="0.25"/>
  <sheetData>
    <row r="22" spans="18:19" x14ac:dyDescent="0.25">
      <c r="R22">
        <v>39.03</v>
      </c>
      <c r="S22">
        <f>R22*10.764</f>
        <v>420.11892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2" sqref="X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2024-07-17T05:24:50Z</dcterms:modified>
</cp:coreProperties>
</file>