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HIMALI PATKAR - SBI\"/>
    </mc:Choice>
  </mc:AlternateContent>
  <xr:revisionPtr revIDLastSave="0" documentId="13_ncr:1_{13C684BA-FC7E-4441-B477-B580F467980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7" i="19" l="1"/>
  <c r="F34" i="4" l="1"/>
  <c r="F33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<sst xmlns="http://schemas.openxmlformats.org/spreadsheetml/2006/main" count="49" uniqueCount="42">
  <si>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</si>
  <si>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</si>
  <si>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</si>
  <si>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</si>
  <si>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</si>
  <si>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</si>
  <si>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</si>
  <si>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</si>
  <si>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</si>
  <si>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</si>
  <si>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</si>
  <si>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</si>
  <si>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</si>
  <si>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</si>
  <si>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</si>
  <si>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</si>
  <si>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</si>
  <si>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</si>
  <si>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</si>
  <si>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</si>
  <si>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</si>
  <si>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</si>
  <si>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</si>
  <si>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</si>
  <si>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</si>
  <si>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</si>
  <si>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</si>
  <si>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</si>
  <si>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</si>
  <si>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</si>
  <si>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</si>
  <si>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</si>
  <si>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</si>
  <si>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</si>
  <si>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</si>
  <si>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</si>
  <si>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</si>
  <si>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</si>
  <si>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</si>
  <si>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Ghatkopar (West) - HIMALI PATKAR</t>
  </si>
  <si>
    <t>Agree CA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</si>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</sst>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0</xdr:row>
      <xdr:rowOff>28575</xdr:rowOff>
    </xdr:from>
    <xdr:to>
      <xdr:col>17</xdr:col>
      <xdr:colOff>409575</xdr:colOff>
      <xdr:row>36</xdr:row>
      <xdr:rowOff>67247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398434-30D6-4C05-BFBE-6B8B62CE8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28575"/>
          <a:ext cx="10334625" cy="66299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248876</xdr:colOff>
      <xdr:row>37</xdr:row>
      <xdr:rowOff>153352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84CE1A-318F-4DC8-95DE-B2F0D8545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783276" cy="68208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201244</xdr:colOff>
      <xdr:row>42</xdr:row>
      <xdr:rowOff>10484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6010F7-38E5-425B-A2EF-2CC6CDD3F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35644" cy="68684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248876</xdr:colOff>
      <xdr:row>31</xdr:row>
      <xdr:rowOff>143693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BE46A8-23D6-4B3C-A03B-37A4789DF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83276" cy="58586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39296</xdr:colOff>
      <xdr:row>50</xdr:row>
      <xdr:rowOff>10783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6C89D3-5141-4DAF-92DF-AD4DFFA63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573696" cy="90119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172495</xdr:colOff>
      <xdr:row>48</xdr:row>
      <xdr:rowOff>163038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A3F612-E9A0-4CA4-B23A-B812E78A3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487695" cy="79735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172665</xdr:colOff>
      <xdr:row>34</xdr:row>
      <xdr:rowOff>29483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FCE3E6-0BA4-4854-A935-E665F7779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07065" cy="650648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34</xdr:row>
      <xdr:rowOff>153299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892B3D-F351-47C6-BE78-F4E560B31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64397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0</xdr:rowOff>
    </xdr:from>
    <xdr:to>
      <xdr:col>15</xdr:col>
      <xdr:colOff>496522</xdr:colOff>
      <xdr:row>32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A81CD4-90B1-4C81-9EF0-8B12E9284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5825" y="0"/>
          <a:ext cx="8754697" cy="623021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36</xdr:row>
      <xdr:rowOff>58089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270F7F-9067-40E1-AB4E-EADB42B49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6725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W45" sqref="W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244</v>
      </c>
      <c r="C3" s="4">
        <f>B3*1.2</f>
        <v>292.8</v>
      </c>
      <c r="D3" s="4">
        <f t="shared" ref="D3:D14" si="2">C3*1.2</f>
        <v>351.36</v>
      </c>
      <c r="E3" s="5">
        <f t="shared" ref="E3:E14" si="3">R3</f>
        <v>3880000</v>
      </c>
      <c r="F3" s="9">
        <f t="shared" ref="F3:F14" si="4">ROUND((E3/B3),0)</f>
        <v>15902</v>
      </c>
      <c r="G3" s="9">
        <f t="shared" ref="G3:G14" si="5">ROUND((E3/C3),0)</f>
        <v>13251</v>
      </c>
      <c r="H3" s="9">
        <f t="shared" ref="H3:H14" si="6">ROUND((E3/D3),0)</f>
        <v>11043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244</v>
      </c>
      <c r="R3" s="2">
        <v>3880000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244</v>
      </c>
      <c r="C4" s="44">
        <f t="shared" ref="C4:C9" si="11">B4*1.2</f>
        <v>292.8</v>
      </c>
      <c r="D4" s="44">
        <f t="shared" ref="D4:D9" si="12">C4*1.2</f>
        <v>351.36</v>
      </c>
      <c r="E4" s="45">
        <f t="shared" ref="E4:E9" si="13">R4</f>
        <v>4164500</v>
      </c>
      <c r="F4" s="44">
        <f t="shared" ref="F4:F9" si="14">ROUND((E4/B4),0)</f>
        <v>17068</v>
      </c>
      <c r="G4" s="44">
        <f t="shared" ref="G4:G9" si="15">ROUND((E4/C4),0)</f>
        <v>14223</v>
      </c>
      <c r="H4" s="44">
        <f t="shared" ref="H4:H9" si="16">ROUND((E4/D4),0)</f>
        <v>11853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f t="shared" ref="P4:P9" si="18">O4/1.2</f>
        <v>0</v>
      </c>
      <c r="Q4" s="46">
        <v>244</v>
      </c>
      <c r="R4" s="47">
        <v>4164500</v>
      </c>
    </row>
    <row r="5" spans="1:20" x14ac:dyDescent="0.25">
      <c r="A5" s="4">
        <f t="shared" si="9"/>
        <v>0</v>
      </c>
      <c r="B5" s="4">
        <f t="shared" si="10"/>
        <v>331</v>
      </c>
      <c r="C5" s="4">
        <f t="shared" si="11"/>
        <v>397.2</v>
      </c>
      <c r="D5" s="4">
        <f t="shared" si="12"/>
        <v>476.64</v>
      </c>
      <c r="E5" s="5">
        <f t="shared" si="13"/>
        <v>4490000</v>
      </c>
      <c r="F5" s="9">
        <f t="shared" si="14"/>
        <v>13565</v>
      </c>
      <c r="G5" s="9">
        <f t="shared" si="15"/>
        <v>11304</v>
      </c>
      <c r="H5" s="9">
        <f t="shared" si="16"/>
        <v>9420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331</v>
      </c>
      <c r="R5" s="2">
        <v>4490000</v>
      </c>
    </row>
    <row r="6" spans="1:20" x14ac:dyDescent="0.25">
      <c r="A6" s="4">
        <f t="shared" si="9"/>
        <v>0</v>
      </c>
      <c r="B6" s="4">
        <f t="shared" si="10"/>
        <v>233</v>
      </c>
      <c r="C6" s="4">
        <f t="shared" si="11"/>
        <v>279.59999999999997</v>
      </c>
      <c r="D6" s="4">
        <f t="shared" si="12"/>
        <v>335.51999999999992</v>
      </c>
      <c r="E6" s="5">
        <f t="shared" si="13"/>
        <v>3700000</v>
      </c>
      <c r="F6" s="9">
        <f t="shared" si="14"/>
        <v>15880</v>
      </c>
      <c r="G6" s="9">
        <f t="shared" si="15"/>
        <v>13233</v>
      </c>
      <c r="H6" s="9">
        <f t="shared" si="16"/>
        <v>11028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233</v>
      </c>
      <c r="R6" s="2">
        <v>3700000</v>
      </c>
    </row>
    <row r="7" spans="1:20" x14ac:dyDescent="0.25">
      <c r="A7" s="4">
        <f t="shared" si="9"/>
        <v>0</v>
      </c>
      <c r="B7" s="4">
        <f t="shared" si="10"/>
        <v>331</v>
      </c>
      <c r="C7" s="4">
        <f t="shared" si="11"/>
        <v>397.2</v>
      </c>
      <c r="D7" s="4">
        <f t="shared" si="12"/>
        <v>476.64</v>
      </c>
      <c r="E7" s="5">
        <f t="shared" si="13"/>
        <v>4325000</v>
      </c>
      <c r="F7" s="9">
        <f t="shared" si="14"/>
        <v>13066</v>
      </c>
      <c r="G7" s="9">
        <f t="shared" si="15"/>
        <v>10889</v>
      </c>
      <c r="H7" s="9">
        <f t="shared" si="16"/>
        <v>9074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331</v>
      </c>
      <c r="R7" s="2">
        <v>4325000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6" customFormat="1" x14ac:dyDescent="0.25">
      <c r="A16" s="44">
        <f t="shared" ref="A16:A28" si="32">N16</f>
        <v>0</v>
      </c>
      <c r="B16" s="44">
        <f t="shared" ref="B16:B28" si="33">Q16</f>
        <v>444</v>
      </c>
      <c r="C16" s="44">
        <f>B16*1.2</f>
        <v>532.79999999999995</v>
      </c>
      <c r="D16" s="44">
        <f t="shared" ref="D16:D28" si="34">C16*1.2</f>
        <v>639.3599999999999</v>
      </c>
      <c r="E16" s="45">
        <f t="shared" ref="E16:E28" si="35">R16</f>
        <v>8505000</v>
      </c>
      <c r="F16" s="44">
        <f t="shared" ref="F16:F28" si="36">ROUND((E16/B16),0)</f>
        <v>19155</v>
      </c>
      <c r="G16" s="44">
        <f t="shared" ref="G16:G28" si="37">ROUND((E16/C16),0)</f>
        <v>15963</v>
      </c>
      <c r="H16" s="44">
        <f t="shared" ref="H16:H28" si="38">ROUND((E16/D16),0)</f>
        <v>13302</v>
      </c>
      <c r="I16" s="44" t="e">
        <f>#REF!</f>
        <v>#REF!</v>
      </c>
      <c r="J16" s="44">
        <f t="shared" ref="J16:J28" si="39">S16</f>
        <v>0</v>
      </c>
      <c r="O16" s="46">
        <v>0</v>
      </c>
      <c r="P16" s="46">
        <f t="shared" ref="P16:Q28" si="40">O16/1.2</f>
        <v>0</v>
      </c>
      <c r="Q16" s="46">
        <v>444</v>
      </c>
      <c r="R16" s="47">
        <v>8505000</v>
      </c>
    </row>
    <row r="17" spans="1:24" x14ac:dyDescent="0.25">
      <c r="A17" s="4">
        <f t="shared" si="32"/>
        <v>0</v>
      </c>
      <c r="B17" s="4">
        <f t="shared" si="33"/>
        <v>444</v>
      </c>
      <c r="C17" s="4">
        <f t="shared" ref="C17:C28" si="41">B17*1.2</f>
        <v>532.79999999999995</v>
      </c>
      <c r="D17" s="4">
        <f t="shared" si="34"/>
        <v>639.3599999999999</v>
      </c>
      <c r="E17" s="5">
        <f t="shared" si="35"/>
        <v>8452000</v>
      </c>
      <c r="F17" s="9">
        <f t="shared" si="36"/>
        <v>19036</v>
      </c>
      <c r="G17" s="9">
        <f t="shared" si="37"/>
        <v>15863</v>
      </c>
      <c r="H17" s="9">
        <f t="shared" si="38"/>
        <v>13219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444</v>
      </c>
      <c r="R17" s="2">
        <v>8452000</v>
      </c>
    </row>
    <row r="18" spans="1:24" x14ac:dyDescent="0.25">
      <c r="A18" s="4">
        <f t="shared" si="32"/>
        <v>0</v>
      </c>
      <c r="B18" s="4">
        <f t="shared" si="33"/>
        <v>354.16666666666669</v>
      </c>
      <c r="C18" s="4">
        <f t="shared" si="41"/>
        <v>425</v>
      </c>
      <c r="D18" s="4">
        <f t="shared" si="34"/>
        <v>510</v>
      </c>
      <c r="E18" s="5">
        <f t="shared" si="35"/>
        <v>4320000</v>
      </c>
      <c r="F18" s="9">
        <f t="shared" si="36"/>
        <v>12198</v>
      </c>
      <c r="G18" s="9">
        <f t="shared" si="37"/>
        <v>10165</v>
      </c>
      <c r="H18" s="9">
        <f t="shared" si="38"/>
        <v>8471</v>
      </c>
      <c r="I18" s="4" t="e">
        <f>#REF!</f>
        <v>#REF!</v>
      </c>
      <c r="J18" s="4">
        <f t="shared" si="39"/>
        <v>0</v>
      </c>
      <c r="O18">
        <v>0</v>
      </c>
      <c r="P18">
        <v>425</v>
      </c>
      <c r="Q18">
        <f t="shared" si="40"/>
        <v>354.16666666666669</v>
      </c>
      <c r="R18" s="2">
        <v>4320000</v>
      </c>
    </row>
    <row r="19" spans="1:24" x14ac:dyDescent="0.25">
      <c r="A19" s="4">
        <f t="shared" si="32"/>
        <v>0</v>
      </c>
      <c r="B19" s="4">
        <f t="shared" si="33"/>
        <v>244</v>
      </c>
      <c r="C19" s="4">
        <f t="shared" si="41"/>
        <v>292.8</v>
      </c>
      <c r="D19" s="4">
        <f t="shared" si="34"/>
        <v>351.36</v>
      </c>
      <c r="E19" s="5">
        <f t="shared" si="35"/>
        <v>4400000</v>
      </c>
      <c r="F19" s="9">
        <f t="shared" si="36"/>
        <v>18033</v>
      </c>
      <c r="G19" s="9">
        <f t="shared" si="37"/>
        <v>15027</v>
      </c>
      <c r="H19" s="9">
        <f t="shared" si="38"/>
        <v>12523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244</v>
      </c>
      <c r="R19" s="2">
        <v>4400000</v>
      </c>
    </row>
    <row r="20" spans="1:24" s="46" customFormat="1" x14ac:dyDescent="0.25">
      <c r="A20" s="44">
        <f t="shared" si="32"/>
        <v>0</v>
      </c>
      <c r="B20" s="44">
        <f t="shared" si="33"/>
        <v>331</v>
      </c>
      <c r="C20" s="44">
        <f t="shared" si="41"/>
        <v>397.2</v>
      </c>
      <c r="D20" s="44">
        <f t="shared" si="34"/>
        <v>476.64</v>
      </c>
      <c r="E20" s="45">
        <f t="shared" si="35"/>
        <v>6400000</v>
      </c>
      <c r="F20" s="44">
        <f t="shared" si="36"/>
        <v>19335</v>
      </c>
      <c r="G20" s="44">
        <f t="shared" si="37"/>
        <v>16113</v>
      </c>
      <c r="H20" s="44">
        <f t="shared" si="38"/>
        <v>13427</v>
      </c>
      <c r="I20" s="44" t="e">
        <f>#REF!</f>
        <v>#REF!</v>
      </c>
      <c r="J20" s="44">
        <f t="shared" si="39"/>
        <v>0</v>
      </c>
      <c r="O20" s="46">
        <v>0</v>
      </c>
      <c r="P20" s="46">
        <f t="shared" si="40"/>
        <v>0</v>
      </c>
      <c r="Q20" s="46">
        <v>331</v>
      </c>
      <c r="R20" s="47">
        <v>6400000</v>
      </c>
    </row>
    <row r="21" spans="1:24" x14ac:dyDescent="0.25">
      <c r="A21" s="4">
        <f t="shared" si="32"/>
        <v>0</v>
      </c>
      <c r="B21" s="4">
        <f t="shared" si="33"/>
        <v>233</v>
      </c>
      <c r="C21" s="4">
        <f t="shared" si="41"/>
        <v>279.59999999999997</v>
      </c>
      <c r="D21" s="4">
        <f t="shared" si="34"/>
        <v>335.51999999999992</v>
      </c>
      <c r="E21" s="5">
        <f t="shared" si="35"/>
        <v>4470000</v>
      </c>
      <c r="F21" s="9">
        <f t="shared" si="36"/>
        <v>19185</v>
      </c>
      <c r="G21" s="9">
        <f t="shared" si="37"/>
        <v>15987</v>
      </c>
      <c r="H21" s="9">
        <f t="shared" si="38"/>
        <v>13323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233</v>
      </c>
      <c r="R21" s="2">
        <v>4470000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19000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E31" t="s">
        <v>40</v>
      </c>
      <c r="F31" s="7">
        <v>244</v>
      </c>
      <c r="S31" s="10"/>
      <c r="T31" s="10"/>
      <c r="U31" s="17" t="s">
        <v>15</v>
      </c>
      <c r="V31" s="18"/>
      <c r="W31" s="19">
        <f>W29-W30</f>
        <v>16000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5:25" ht="15.75" x14ac:dyDescent="0.25">
      <c r="E33">
        <v>24.94</v>
      </c>
      <c r="F33" s="7">
        <f>E33*10.764</f>
        <v>268.45416</v>
      </c>
      <c r="S33" s="10"/>
      <c r="T33" s="10"/>
      <c r="U33" s="17" t="s">
        <v>17</v>
      </c>
      <c r="V33" s="23"/>
      <c r="W33" s="24">
        <f>X33-X34</f>
        <v>-1</v>
      </c>
      <c r="X33" s="25">
        <v>2024</v>
      </c>
    </row>
    <row r="34" spans="5:25" ht="15.75" x14ac:dyDescent="0.25">
      <c r="F34" s="7">
        <f>F33/F31</f>
        <v>1.1002219672131148</v>
      </c>
      <c r="S34" s="10"/>
      <c r="T34" s="10"/>
      <c r="U34" s="17" t="s">
        <v>18</v>
      </c>
      <c r="V34" s="23"/>
      <c r="W34" s="24">
        <f>W35-W33</f>
        <v>61</v>
      </c>
      <c r="X34" s="31">
        <v>2025</v>
      </c>
      <c r="Y34" t="s">
        <v>41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-1.5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16000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19000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244</v>
      </c>
      <c r="X44" s="24"/>
    </row>
    <row r="45" spans="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4636000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W45*0.98</f>
        <v>4543280</v>
      </c>
      <c r="X46" s="35"/>
    </row>
    <row r="47" spans="5:25" ht="15.75" x14ac:dyDescent="0.25">
      <c r="S47" s="10"/>
      <c r="T47" s="10"/>
      <c r="U47" s="17" t="s">
        <v>25</v>
      </c>
      <c r="V47" s="23"/>
      <c r="W47" s="34">
        <f>W45*0.8</f>
        <v>3708800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732000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9658.3333333333339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R14" sqref="R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R14" sqref="R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17" sqref="R17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P17" sqref="P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2" zoomScaleNormal="100" workbookViewId="0">
      <selection activeCell="C2" sqref="C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>
      <selection activeCell="O20" sqref="O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W14" sqref="W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7"/>
  <sheetViews>
    <sheetView workbookViewId="0">
      <selection activeCell="T17" sqref="T17"/>
    </sheetView>
  </sheetViews>
  <sheetFormatPr defaultRowHeight="15" x14ac:dyDescent="0.25"/>
  <cols>
    <col min="20" max="20" width="18.28515625" customWidth="1"/>
  </cols>
  <sheetData>
    <row r="1" spans="1:20" x14ac:dyDescent="0.25">
      <c r="A1" s="6"/>
    </row>
    <row r="14" spans="1:20" x14ac:dyDescent="0.25">
      <c r="T14">
        <v>3900000</v>
      </c>
    </row>
    <row r="15" spans="1:20" x14ac:dyDescent="0.25">
      <c r="T15">
        <v>234500</v>
      </c>
    </row>
    <row r="16" spans="1:20" x14ac:dyDescent="0.25">
      <c r="T16">
        <v>30000</v>
      </c>
    </row>
    <row r="17" spans="20:20" x14ac:dyDescent="0.25">
      <c r="T17">
        <f>SUM(T14:T16)</f>
        <v>4164500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T14" sqref="T1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2024-07-17T05:57:50Z</dcterms:modified>
</cp:coreProperties>
</file>