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10" sheetId="10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9" sheetId="9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1" l="1"/>
  <c r="E14" i="1"/>
  <c r="E15" i="1"/>
  <c r="E16" i="1"/>
  <c r="E17" i="1"/>
  <c r="E18" i="1"/>
  <c r="E19" i="1"/>
  <c r="E20" i="1"/>
  <c r="E21" i="1"/>
  <c r="M14" i="1"/>
  <c r="M9" i="1"/>
  <c r="T7" i="1"/>
  <c r="S16" i="1"/>
  <c r="S15" i="1"/>
  <c r="M16" i="1"/>
  <c r="M12" i="1"/>
  <c r="O7" i="1"/>
  <c r="R7" i="1"/>
  <c r="R6" i="1"/>
  <c r="N6" i="1"/>
  <c r="F14" i="1" l="1"/>
  <c r="F15" i="1"/>
  <c r="F16" i="1"/>
  <c r="F17" i="1"/>
  <c r="F18" i="1"/>
  <c r="F19" i="1"/>
  <c r="F13" i="1"/>
  <c r="E13" i="1"/>
  <c r="M8" i="1"/>
  <c r="C4" i="1"/>
  <c r="M10" i="1" l="1"/>
</calcChain>
</file>

<file path=xl/sharedStrings.xml><?xml version="1.0" encoding="utf-8"?>
<sst xmlns="http://schemas.openxmlformats.org/spreadsheetml/2006/main" count="25" uniqueCount="21">
  <si>
    <t>30.08.2019</t>
  </si>
  <si>
    <t>Carpet</t>
  </si>
  <si>
    <t>Price Indicatros</t>
  </si>
  <si>
    <t>CA</t>
  </si>
  <si>
    <t>BA</t>
  </si>
  <si>
    <t>SA</t>
  </si>
  <si>
    <t>Value</t>
  </si>
  <si>
    <t>ROC</t>
  </si>
  <si>
    <t>ROB</t>
  </si>
  <si>
    <t>ROS</t>
  </si>
  <si>
    <t>Kedar Grahsankul</t>
  </si>
  <si>
    <t>Marwa</t>
  </si>
  <si>
    <t>Mass Housing</t>
  </si>
  <si>
    <t>OC</t>
  </si>
  <si>
    <t>Rate</t>
  </si>
  <si>
    <t>FMV</t>
  </si>
  <si>
    <t>RV</t>
  </si>
  <si>
    <t>DV</t>
  </si>
  <si>
    <t>Insurable</t>
  </si>
  <si>
    <t>Guideline Value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</si>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</sst>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43" fontId="0" fillId="0" borderId="0" xfId="1" applyFont="1"/>
    <xf numFmtId="0" fontId="2" fillId="0" borderId="0" xfId="0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582382</xdr:colOff>
      <xdr:row>28</xdr:row>
      <xdr:rowOff>48376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26382" cy="5382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487885</xdr:colOff>
      <xdr:row>39</xdr:row>
      <xdr:rowOff>10563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18285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344990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75390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249727</xdr:colOff>
      <xdr:row>39</xdr:row>
      <xdr:rowOff>1037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80127" cy="7430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411674</xdr:colOff>
      <xdr:row>39</xdr:row>
      <xdr:rowOff>48669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42074" cy="7478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487459</xdr:colOff>
      <xdr:row>38</xdr:row>
      <xdr:rowOff>143905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69859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430301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2701" cy="73733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411674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42074" cy="7392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364043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94443" cy="7411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tabSelected="1" workbookViewId="0">
      <selection activeCell="D26" sqref="D26"/>
    </sheetView>
  </sheetViews>
  <sheetFormatPr defaultRowHeight="15" x14ac:dyDescent="0.25"/>
  <cols>
    <col min="5" max="6" width="10" bestFit="1" customWidth="1"/>
    <col min="12" max="12" width="15.42578125" bestFit="1" customWidth="1"/>
    <col min="13" max="13" width="12.5703125" bestFit="1" customWidth="1"/>
    <col min="14" max="15" width="9.28515625" bestFit="1" customWidth="1"/>
  </cols>
  <sheetData>
    <row r="1" spans="1:20" x14ac:dyDescent="0.25">
      <c r="A1" t="s">
        <v>0</v>
      </c>
    </row>
    <row r="4" spans="1:20" x14ac:dyDescent="0.25">
      <c r="A4" t="s">
        <v>1</v>
      </c>
      <c r="B4">
        <v>29.82</v>
      </c>
      <c r="C4">
        <f>B4*10.764</f>
        <v>320.98248000000001</v>
      </c>
      <c r="D4">
        <v>321</v>
      </c>
    </row>
    <row r="5" spans="1:20" x14ac:dyDescent="0.25">
      <c r="R5">
        <v>26620</v>
      </c>
      <c r="T5">
        <v>2024</v>
      </c>
    </row>
    <row r="6" spans="1:20" x14ac:dyDescent="0.25">
      <c r="L6" t="s">
        <v>1</v>
      </c>
      <c r="M6" s="1">
        <v>321</v>
      </c>
      <c r="N6" s="1">
        <f>M6*1.2</f>
        <v>385.2</v>
      </c>
      <c r="O6" s="1"/>
      <c r="R6">
        <f>R5/100*110</f>
        <v>29282</v>
      </c>
      <c r="T6">
        <v>2021</v>
      </c>
    </row>
    <row r="7" spans="1:20" x14ac:dyDescent="0.25">
      <c r="A7" t="s">
        <v>13</v>
      </c>
      <c r="B7">
        <v>2021</v>
      </c>
      <c r="L7" t="s">
        <v>14</v>
      </c>
      <c r="M7" s="1">
        <v>10000</v>
      </c>
      <c r="N7" s="1">
        <v>2700</v>
      </c>
      <c r="O7" s="1">
        <f>M7-N7</f>
        <v>7300</v>
      </c>
      <c r="R7">
        <f>R6/10.764</f>
        <v>2720.3641768859161</v>
      </c>
      <c r="T7">
        <f>T5-T6</f>
        <v>3</v>
      </c>
    </row>
    <row r="8" spans="1:20" x14ac:dyDescent="0.25">
      <c r="L8" s="2" t="s">
        <v>15</v>
      </c>
      <c r="M8" s="3">
        <f>M7*M6</f>
        <v>3210000</v>
      </c>
      <c r="N8" s="1"/>
      <c r="O8" s="1"/>
    </row>
    <row r="9" spans="1:20" x14ac:dyDescent="0.25">
      <c r="L9" t="s">
        <v>16</v>
      </c>
      <c r="M9" s="1">
        <f>M8*98%</f>
        <v>3145800</v>
      </c>
      <c r="N9" s="1"/>
      <c r="O9" s="1"/>
    </row>
    <row r="10" spans="1:20" x14ac:dyDescent="0.25">
      <c r="L10" t="s">
        <v>17</v>
      </c>
      <c r="M10" s="1">
        <f>M8*80%</f>
        <v>2568000</v>
      </c>
      <c r="N10" s="1"/>
      <c r="O10" s="1"/>
    </row>
    <row r="11" spans="1:20" x14ac:dyDescent="0.25">
      <c r="A11" t="s">
        <v>2</v>
      </c>
      <c r="M11" s="1"/>
      <c r="N11" s="1"/>
      <c r="O11" s="1"/>
    </row>
    <row r="12" spans="1:20" x14ac:dyDescent="0.25">
      <c r="A12" t="s">
        <v>3</v>
      </c>
      <c r="B12" t="s">
        <v>4</v>
      </c>
      <c r="C12" t="s">
        <v>5</v>
      </c>
      <c r="D12" t="s">
        <v>6</v>
      </c>
      <c r="E12" t="s">
        <v>7</v>
      </c>
      <c r="F12" t="s">
        <v>8</v>
      </c>
      <c r="G12" t="s">
        <v>9</v>
      </c>
      <c r="L12" t="s">
        <v>18</v>
      </c>
      <c r="M12" s="1">
        <f>N6*N7</f>
        <v>1040040</v>
      </c>
      <c r="N12" s="1"/>
      <c r="O12" s="1"/>
    </row>
    <row r="13" spans="1:20" x14ac:dyDescent="0.25">
      <c r="A13">
        <v>350</v>
      </c>
      <c r="B13">
        <v>630</v>
      </c>
      <c r="D13">
        <v>3400000</v>
      </c>
      <c r="E13" s="1">
        <f>D13/A13</f>
        <v>9714.2857142857138</v>
      </c>
      <c r="F13" s="1">
        <f>D13/B13</f>
        <v>5396.8253968253966</v>
      </c>
      <c r="H13" t="s">
        <v>10</v>
      </c>
      <c r="M13" s="1"/>
      <c r="N13" s="1"/>
      <c r="O13" s="1"/>
    </row>
    <row r="14" spans="1:20" x14ac:dyDescent="0.25">
      <c r="B14">
        <v>400</v>
      </c>
      <c r="D14">
        <v>4500000</v>
      </c>
      <c r="E14" s="1" t="e">
        <f t="shared" ref="E14:E21" si="0">D14/A14</f>
        <v>#DIV/0!</v>
      </c>
      <c r="F14" s="1">
        <f t="shared" ref="F14:F19" si="1">D14/B14</f>
        <v>11250</v>
      </c>
      <c r="H14" t="s">
        <v>10</v>
      </c>
      <c r="L14" t="s">
        <v>19</v>
      </c>
      <c r="M14" s="1">
        <f>N6*5160</f>
        <v>1987632</v>
      </c>
      <c r="N14" s="1"/>
      <c r="O14" s="1"/>
      <c r="Q14">
        <v>31733</v>
      </c>
      <c r="S14">
        <v>52900</v>
      </c>
    </row>
    <row r="15" spans="1:20" x14ac:dyDescent="0.25">
      <c r="A15">
        <v>320</v>
      </c>
      <c r="D15">
        <v>4200000</v>
      </c>
      <c r="E15" s="1">
        <f t="shared" si="0"/>
        <v>13125</v>
      </c>
      <c r="F15" s="1" t="e">
        <f t="shared" si="1"/>
        <v>#DIV/0!</v>
      </c>
      <c r="H15" t="s">
        <v>11</v>
      </c>
      <c r="M15" s="1"/>
      <c r="N15" s="1"/>
      <c r="O15" s="1"/>
      <c r="Q15">
        <v>5983</v>
      </c>
      <c r="S15">
        <f>S14/100*105</f>
        <v>55545</v>
      </c>
    </row>
    <row r="16" spans="1:20" x14ac:dyDescent="0.25">
      <c r="A16">
        <v>320</v>
      </c>
      <c r="D16">
        <v>3200000</v>
      </c>
      <c r="E16" s="1">
        <f t="shared" si="0"/>
        <v>10000</v>
      </c>
      <c r="F16" s="1" t="e">
        <f t="shared" si="1"/>
        <v>#DIV/0!</v>
      </c>
      <c r="H16" t="s">
        <v>12</v>
      </c>
      <c r="L16" t="s">
        <v>20</v>
      </c>
      <c r="M16" s="1">
        <f>M8*0.03/12</f>
        <v>8025</v>
      </c>
      <c r="N16" s="1"/>
      <c r="O16" s="1"/>
      <c r="Q16">
        <v>4402</v>
      </c>
      <c r="S16">
        <f>S15/10.764</f>
        <v>5160.2564102564102</v>
      </c>
    </row>
    <row r="17" spans="1:8" x14ac:dyDescent="0.25">
      <c r="A17">
        <v>280</v>
      </c>
      <c r="B17">
        <v>350</v>
      </c>
      <c r="D17">
        <v>3500000</v>
      </c>
      <c r="E17" s="1">
        <f t="shared" si="0"/>
        <v>12500</v>
      </c>
      <c r="F17" s="1">
        <f t="shared" si="1"/>
        <v>10000</v>
      </c>
      <c r="H17" t="s">
        <v>12</v>
      </c>
    </row>
    <row r="18" spans="1:8" x14ac:dyDescent="0.25">
      <c r="A18">
        <v>350</v>
      </c>
      <c r="B18">
        <v>500</v>
      </c>
      <c r="D18">
        <v>4500000</v>
      </c>
      <c r="E18" s="1">
        <f t="shared" si="0"/>
        <v>12857.142857142857</v>
      </c>
      <c r="F18" s="1">
        <f t="shared" si="1"/>
        <v>9000</v>
      </c>
      <c r="H18" t="s">
        <v>12</v>
      </c>
    </row>
    <row r="19" spans="1:8" x14ac:dyDescent="0.25">
      <c r="B19">
        <v>580</v>
      </c>
      <c r="D19">
        <v>3500000</v>
      </c>
      <c r="E19" s="1" t="e">
        <f t="shared" si="0"/>
        <v>#DIV/0!</v>
      </c>
      <c r="F19" s="1">
        <f t="shared" si="1"/>
        <v>6034.4827586206893</v>
      </c>
    </row>
    <row r="20" spans="1:8" x14ac:dyDescent="0.25">
      <c r="A20">
        <v>315</v>
      </c>
      <c r="D20">
        <v>3200000</v>
      </c>
      <c r="E20" s="1">
        <f t="shared" si="0"/>
        <v>10158.730158730159</v>
      </c>
    </row>
    <row r="21" spans="1:8" x14ac:dyDescent="0.25">
      <c r="E21" s="1" t="e">
        <f t="shared" si="0"/>
        <v>#DIV/0!</v>
      </c>
    </row>
    <row r="23" spans="1:8" x14ac:dyDescent="0.25">
      <c r="D23">
        <v>3058579</v>
      </c>
    </row>
    <row r="24" spans="1:8" x14ac:dyDescent="0.25">
      <c r="D24">
        <v>321</v>
      </c>
    </row>
    <row r="25" spans="1:8" x14ac:dyDescent="0.25">
      <c r="D25">
        <f>D23/D24</f>
        <v>9528.2834890965732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Sheet10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2024-07-12T10:03:44Z</dcterms:modified>
</cp:coreProperties>
</file>