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IMRAN MUSHTAK SHAIKH - Private client\"/>
    </mc:Choice>
  </mc:AlternateContent>
  <xr:revisionPtr revIDLastSave="0" documentId="13_ncr:1_{F55D92BD-5309-43DD-B019-2851C9D5B2B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6" sheetId="31" r:id="rId2"/>
    <sheet name="Sheet1" sheetId="13" r:id="rId3"/>
    <sheet name="Sheet13" sheetId="25" r:id="rId4"/>
    <sheet name="Sheet14" sheetId="26" r:id="rId5"/>
    <sheet name="Sheet15" sheetId="27" r:id="rId6"/>
    <sheet name="Sheet18" sheetId="30" r:id="rId7"/>
    <sheet name="Sheet17" sheetId="29" r:id="rId8"/>
    <sheet name="Sheet2" sheetId="14" r:id="rId9"/>
    <sheet name="Sheet3" sheetId="15" r:id="rId10"/>
    <sheet name="Sheet4" sheetId="16" r:id="rId11"/>
    <sheet name="Sheet5" sheetId="17" r:id="rId12"/>
    <sheet name="Sheet6" sheetId="18" r:id="rId13"/>
    <sheet name="Sheet7" sheetId="19" r:id="rId14"/>
    <sheet name="Sheet8" sheetId="20" r:id="rId15"/>
    <sheet name="Sheet9" sheetId="21" r:id="rId16"/>
    <sheet name="Sheet10" sheetId="22" r:id="rId17"/>
    <sheet name="Sheet11" sheetId="23" r:id="rId18"/>
    <sheet name="Sheet12" sheetId="24" r:id="rId19"/>
  </sheets>
  <calcPr calcId="191029"/>
</workbook>
</file>

<file path=xl/calcChain.xml><?xml version="1.0" encoding="utf-8"?>
<calcChain xmlns="http://schemas.openxmlformats.org/spreadsheetml/2006/main">
  <c r="Z3" i="4" l="1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2" i="4"/>
  <c r="Y3" i="4" l="1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2" i="4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2" i="4"/>
  <c r="P37" i="4"/>
  <c r="P36" i="4"/>
  <c r="P31" i="4"/>
  <c r="P24" i="4"/>
  <c r="P23" i="4"/>
  <c r="P22" i="4"/>
  <c r="P21" i="4"/>
  <c r="P20" i="4"/>
  <c r="P19" i="4"/>
  <c r="P18" i="4"/>
  <c r="P13" i="4"/>
  <c r="P6" i="4"/>
  <c r="P5" i="4"/>
  <c r="P4" i="4"/>
  <c r="P3" i="4"/>
  <c r="P2" i="4"/>
  <c r="U19" i="4"/>
  <c r="J19" i="4"/>
  <c r="I19" i="4"/>
  <c r="E19" i="4"/>
  <c r="F19" i="4" s="1"/>
  <c r="C19" i="4"/>
  <c r="D19" i="4" s="1"/>
  <c r="H19" i="4" s="1"/>
  <c r="B19" i="4"/>
  <c r="U18" i="4"/>
  <c r="J18" i="4"/>
  <c r="I18" i="4"/>
  <c r="E18" i="4"/>
  <c r="B18" i="4"/>
  <c r="C18" i="4" s="1"/>
  <c r="D18" i="4" s="1"/>
  <c r="P17" i="4"/>
  <c r="J17" i="4"/>
  <c r="I17" i="4"/>
  <c r="E17" i="4"/>
  <c r="P16" i="4"/>
  <c r="Q16" i="4" s="1"/>
  <c r="B16" i="4" s="1"/>
  <c r="C16" i="4" s="1"/>
  <c r="D16" i="4" s="1"/>
  <c r="J16" i="4"/>
  <c r="I16" i="4"/>
  <c r="E16" i="4"/>
  <c r="P15" i="4"/>
  <c r="J15" i="4"/>
  <c r="I15" i="4"/>
  <c r="E15" i="4"/>
  <c r="P14" i="4"/>
  <c r="Q14" i="4" s="1"/>
  <c r="J14" i="4"/>
  <c r="I14" i="4"/>
  <c r="E14" i="4"/>
  <c r="B14" i="4"/>
  <c r="C14" i="4" s="1"/>
  <c r="D14" i="4" s="1"/>
  <c r="U13" i="4"/>
  <c r="J13" i="4"/>
  <c r="I13" i="4"/>
  <c r="E13" i="4"/>
  <c r="F13" i="4" s="1"/>
  <c r="C13" i="4"/>
  <c r="G13" i="4" s="1"/>
  <c r="B13" i="4"/>
  <c r="P12" i="4"/>
  <c r="Q12" i="4" s="1"/>
  <c r="J12" i="4"/>
  <c r="I12" i="4"/>
  <c r="F12" i="4"/>
  <c r="E12" i="4"/>
  <c r="B12" i="4"/>
  <c r="C12" i="4" s="1"/>
  <c r="D12" i="4" s="1"/>
  <c r="Q11" i="4"/>
  <c r="B11" i="4" s="1"/>
  <c r="P11" i="4"/>
  <c r="J11" i="4"/>
  <c r="I11" i="4"/>
  <c r="E11" i="4"/>
  <c r="C11" i="4"/>
  <c r="G11" i="4" s="1"/>
  <c r="P10" i="4"/>
  <c r="Q10" i="4" s="1"/>
  <c r="B10" i="4" s="1"/>
  <c r="C10" i="4" s="1"/>
  <c r="D10" i="4" s="1"/>
  <c r="J10" i="4"/>
  <c r="I10" i="4"/>
  <c r="E10" i="4"/>
  <c r="P9" i="4"/>
  <c r="J9" i="4"/>
  <c r="I9" i="4"/>
  <c r="E9" i="4"/>
  <c r="P8" i="4"/>
  <c r="Q8" i="4" s="1"/>
  <c r="J8" i="4"/>
  <c r="I8" i="4"/>
  <c r="E8" i="4"/>
  <c r="B8" i="4"/>
  <c r="C8" i="4" s="1"/>
  <c r="D8" i="4" s="1"/>
  <c r="P7" i="4"/>
  <c r="J7" i="4"/>
  <c r="I7" i="4"/>
  <c r="E7" i="4"/>
  <c r="U6" i="4"/>
  <c r="J6" i="4"/>
  <c r="I6" i="4"/>
  <c r="E6" i="4"/>
  <c r="B6" i="4"/>
  <c r="C6" i="4" s="1"/>
  <c r="D6" i="4" s="1"/>
  <c r="U5" i="4"/>
  <c r="J5" i="4"/>
  <c r="I5" i="4"/>
  <c r="G5" i="4"/>
  <c r="E5" i="4"/>
  <c r="F5" i="4" s="1"/>
  <c r="C5" i="4"/>
  <c r="D5" i="4" s="1"/>
  <c r="H5" i="4" s="1"/>
  <c r="B5" i="4"/>
  <c r="U4" i="4"/>
  <c r="J4" i="4"/>
  <c r="I4" i="4"/>
  <c r="E4" i="4"/>
  <c r="B4" i="4"/>
  <c r="C4" i="4" s="1"/>
  <c r="D4" i="4" s="1"/>
  <c r="U3" i="4"/>
  <c r="J3" i="4"/>
  <c r="I3" i="4"/>
  <c r="G3" i="4"/>
  <c r="E3" i="4"/>
  <c r="F3" i="4" s="1"/>
  <c r="C3" i="4"/>
  <c r="D3" i="4" s="1"/>
  <c r="H3" i="4" s="1"/>
  <c r="B3" i="4"/>
  <c r="U2" i="4"/>
  <c r="J2" i="4"/>
  <c r="I2" i="4"/>
  <c r="F2" i="4"/>
  <c r="E2" i="4"/>
  <c r="B2" i="4"/>
  <c r="C2" i="4" s="1"/>
  <c r="D2" i="4" s="1"/>
  <c r="H4" i="4" l="1"/>
  <c r="G4" i="4"/>
  <c r="H10" i="4"/>
  <c r="G10" i="4"/>
  <c r="H18" i="4"/>
  <c r="G18" i="4"/>
  <c r="F18" i="4"/>
  <c r="F4" i="4"/>
  <c r="H6" i="4"/>
  <c r="G6" i="4"/>
  <c r="H8" i="4"/>
  <c r="G8" i="4"/>
  <c r="Q9" i="4"/>
  <c r="B9" i="4" s="1"/>
  <c r="C9" i="4" s="1"/>
  <c r="F10" i="4"/>
  <c r="D11" i="4"/>
  <c r="H11" i="4" s="1"/>
  <c r="D13" i="4"/>
  <c r="H13" i="4" s="1"/>
  <c r="H16" i="4"/>
  <c r="G16" i="4"/>
  <c r="F16" i="4"/>
  <c r="F17" i="4"/>
  <c r="Q17" i="4"/>
  <c r="B17" i="4" s="1"/>
  <c r="C17" i="4" s="1"/>
  <c r="F6" i="4"/>
  <c r="Q7" i="4"/>
  <c r="B7" i="4" s="1"/>
  <c r="C7" i="4" s="1"/>
  <c r="F8" i="4"/>
  <c r="F11" i="4"/>
  <c r="H2" i="4"/>
  <c r="G2" i="4"/>
  <c r="F9" i="4"/>
  <c r="H12" i="4"/>
  <c r="G12" i="4"/>
  <c r="H14" i="4"/>
  <c r="G14" i="4"/>
  <c r="F14" i="4"/>
  <c r="Q15" i="4"/>
  <c r="B15" i="4" s="1"/>
  <c r="C15" i="4" s="1"/>
  <c r="G19" i="4"/>
  <c r="D15" i="4" l="1"/>
  <c r="H15" i="4" s="1"/>
  <c r="G15" i="4"/>
  <c r="D7" i="4"/>
  <c r="H7" i="4" s="1"/>
  <c r="G7" i="4"/>
  <c r="D9" i="4"/>
  <c r="H9" i="4" s="1"/>
  <c r="G9" i="4"/>
  <c r="F7" i="4"/>
  <c r="F15" i="4"/>
  <c r="D17" i="4"/>
  <c r="H17" i="4" s="1"/>
  <c r="G17" i="4"/>
  <c r="P42" i="4"/>
  <c r="Q42" i="4" s="1"/>
  <c r="B42" i="4" s="1"/>
  <c r="C42" i="4" s="1"/>
  <c r="D42" i="4" s="1"/>
  <c r="X41" i="4"/>
  <c r="X40" i="4"/>
  <c r="Y40" i="4"/>
  <c r="Y44" i="4"/>
  <c r="Y48" i="4"/>
  <c r="X42" i="4"/>
  <c r="X43" i="4"/>
  <c r="X45" i="4"/>
  <c r="X47" i="4"/>
  <c r="X49" i="4"/>
  <c r="X39" i="4"/>
  <c r="J38" i="4"/>
  <c r="P49" i="4"/>
  <c r="Q49" i="4" s="1"/>
  <c r="B49" i="4" s="1"/>
  <c r="C49" i="4" s="1"/>
  <c r="D49" i="4" s="1"/>
  <c r="J49" i="4"/>
  <c r="I49" i="4"/>
  <c r="E49" i="4"/>
  <c r="H49" i="4" s="1"/>
  <c r="A49" i="4"/>
  <c r="P48" i="4"/>
  <c r="Q48" i="4" s="1"/>
  <c r="B48" i="4" s="1"/>
  <c r="C48" i="4" s="1"/>
  <c r="D48" i="4" s="1"/>
  <c r="J48" i="4"/>
  <c r="I48" i="4"/>
  <c r="E48" i="4"/>
  <c r="A48" i="4"/>
  <c r="P47" i="4"/>
  <c r="Q47" i="4" s="1"/>
  <c r="B47" i="4" s="1"/>
  <c r="C47" i="4" s="1"/>
  <c r="D47" i="4" s="1"/>
  <c r="J47" i="4"/>
  <c r="I47" i="4"/>
  <c r="E47" i="4"/>
  <c r="A47" i="4"/>
  <c r="P46" i="4"/>
  <c r="Q46" i="4" s="1"/>
  <c r="B46" i="4" s="1"/>
  <c r="C46" i="4" s="1"/>
  <c r="D46" i="4" s="1"/>
  <c r="J46" i="4"/>
  <c r="I46" i="4"/>
  <c r="E46" i="4"/>
  <c r="A46" i="4"/>
  <c r="P45" i="4"/>
  <c r="Q45" i="4" s="1"/>
  <c r="B45" i="4" s="1"/>
  <c r="C45" i="4" s="1"/>
  <c r="D45" i="4" s="1"/>
  <c r="J45" i="4"/>
  <c r="I45" i="4"/>
  <c r="E45" i="4"/>
  <c r="H45" i="4" s="1"/>
  <c r="A45" i="4"/>
  <c r="P44" i="4"/>
  <c r="Q44" i="4" s="1"/>
  <c r="B44" i="4" s="1"/>
  <c r="C44" i="4" s="1"/>
  <c r="D44" i="4" s="1"/>
  <c r="J44" i="4"/>
  <c r="I44" i="4"/>
  <c r="E44" i="4"/>
  <c r="A44" i="4"/>
  <c r="P43" i="4"/>
  <c r="Q43" i="4" s="1"/>
  <c r="B43" i="4" s="1"/>
  <c r="C43" i="4" s="1"/>
  <c r="D43" i="4" s="1"/>
  <c r="J43" i="4"/>
  <c r="I43" i="4"/>
  <c r="E43" i="4"/>
  <c r="A43" i="4"/>
  <c r="J42" i="4"/>
  <c r="I42" i="4"/>
  <c r="E42" i="4"/>
  <c r="A42" i="4"/>
  <c r="Q41" i="4"/>
  <c r="B41" i="4" s="1"/>
  <c r="C41" i="4" s="1"/>
  <c r="D41" i="4" s="1"/>
  <c r="J41" i="4"/>
  <c r="I41" i="4"/>
  <c r="E41" i="4"/>
  <c r="X46" i="4" l="1"/>
  <c r="Y47" i="4"/>
  <c r="Y43" i="4"/>
  <c r="Y39" i="4"/>
  <c r="H43" i="4"/>
  <c r="Y46" i="4"/>
  <c r="Y42" i="4"/>
  <c r="X48" i="4"/>
  <c r="X44" i="4"/>
  <c r="Y45" i="4"/>
  <c r="Y41" i="4"/>
  <c r="H41" i="4"/>
  <c r="H46" i="4"/>
  <c r="H47" i="4"/>
  <c r="H44" i="4"/>
  <c r="H48" i="4"/>
  <c r="F44" i="4"/>
  <c r="F45" i="4"/>
  <c r="F46" i="4"/>
  <c r="F47" i="4"/>
  <c r="F48" i="4"/>
  <c r="F49" i="4"/>
  <c r="G44" i="4"/>
  <c r="G45" i="4"/>
  <c r="G46" i="4"/>
  <c r="G47" i="4"/>
  <c r="G48" i="4"/>
  <c r="G49" i="4"/>
  <c r="G41" i="4"/>
  <c r="H42" i="4"/>
  <c r="F41" i="4"/>
  <c r="F42" i="4"/>
  <c r="F43" i="4"/>
  <c r="G42" i="4"/>
  <c r="G43" i="4"/>
  <c r="U24" i="4" l="1"/>
  <c r="U23" i="4"/>
  <c r="P29" i="4"/>
  <c r="J29" i="4"/>
  <c r="I29" i="4"/>
  <c r="E29" i="4"/>
  <c r="P28" i="4"/>
  <c r="J28" i="4"/>
  <c r="I28" i="4"/>
  <c r="E28" i="4"/>
  <c r="P27" i="4"/>
  <c r="J27" i="4"/>
  <c r="I27" i="4"/>
  <c r="E27" i="4"/>
  <c r="P26" i="4"/>
  <c r="J26" i="4"/>
  <c r="I26" i="4"/>
  <c r="E26" i="4"/>
  <c r="P25" i="4"/>
  <c r="J25" i="4"/>
  <c r="I25" i="4"/>
  <c r="E25" i="4"/>
  <c r="B24" i="4"/>
  <c r="C24" i="4" s="1"/>
  <c r="J24" i="4"/>
  <c r="I24" i="4"/>
  <c r="E24" i="4"/>
  <c r="B23" i="4"/>
  <c r="C23" i="4" s="1"/>
  <c r="D23" i="4" s="1"/>
  <c r="J23" i="4"/>
  <c r="I23" i="4"/>
  <c r="E23" i="4"/>
  <c r="U22" i="4"/>
  <c r="U21" i="4"/>
  <c r="U20" i="4"/>
  <c r="U31" i="4"/>
  <c r="J31" i="4"/>
  <c r="I31" i="4"/>
  <c r="E31" i="4"/>
  <c r="B31" i="4"/>
  <c r="C31" i="4" s="1"/>
  <c r="D31" i="4" s="1"/>
  <c r="U37" i="4"/>
  <c r="U36" i="4"/>
  <c r="Q28" i="4" l="1"/>
  <c r="B28" i="4" s="1"/>
  <c r="C28" i="4" s="1"/>
  <c r="D28" i="4" s="1"/>
  <c r="Q25" i="4"/>
  <c r="B25" i="4" s="1"/>
  <c r="C25" i="4" s="1"/>
  <c r="D25" i="4" s="1"/>
  <c r="H25" i="4" s="1"/>
  <c r="H28" i="4"/>
  <c r="Q29" i="4"/>
  <c r="B29" i="4" s="1"/>
  <c r="C29" i="4" s="1"/>
  <c r="D29" i="4" s="1"/>
  <c r="H29" i="4" s="1"/>
  <c r="Q26" i="4"/>
  <c r="B26" i="4" s="1"/>
  <c r="C26" i="4" s="1"/>
  <c r="D26" i="4" s="1"/>
  <c r="Q27" i="4"/>
  <c r="B27" i="4" s="1"/>
  <c r="C27" i="4" s="1"/>
  <c r="D27" i="4" s="1"/>
  <c r="H27" i="4" s="1"/>
  <c r="D24" i="4"/>
  <c r="H24" i="4"/>
  <c r="H26" i="4"/>
  <c r="H23" i="4"/>
  <c r="F24" i="4"/>
  <c r="G24" i="4"/>
  <c r="F23" i="4"/>
  <c r="F26" i="4"/>
  <c r="F28" i="4"/>
  <c r="G23" i="4"/>
  <c r="G25" i="4"/>
  <c r="G28" i="4"/>
  <c r="H31" i="4"/>
  <c r="G31" i="4"/>
  <c r="F31" i="4"/>
  <c r="F25" i="4" l="1"/>
  <c r="F29" i="4"/>
  <c r="G27" i="4"/>
  <c r="G26" i="4"/>
  <c r="F27" i="4"/>
  <c r="G29" i="4"/>
  <c r="P35" i="4"/>
  <c r="P34" i="4"/>
  <c r="P33" i="4"/>
  <c r="P32" i="4"/>
  <c r="P30" i="4"/>
  <c r="B20" i="4"/>
  <c r="Q34" i="4" l="1"/>
  <c r="Q30" i="4"/>
  <c r="Q35" i="4"/>
  <c r="Q32" i="4"/>
  <c r="Q33" i="4"/>
  <c r="P38" i="4"/>
  <c r="Q38" i="4" l="1"/>
  <c r="X38" i="4"/>
  <c r="Y38" i="4"/>
  <c r="E38" i="4"/>
  <c r="J37" i="4"/>
  <c r="I37" i="4"/>
  <c r="E37" i="4"/>
  <c r="J36" i="4"/>
  <c r="I36" i="4"/>
  <c r="E36" i="4"/>
  <c r="J35" i="4"/>
  <c r="I35" i="4"/>
  <c r="E35" i="4"/>
  <c r="J34" i="4"/>
  <c r="I34" i="4"/>
  <c r="E34" i="4"/>
  <c r="J33" i="4"/>
  <c r="I33" i="4"/>
  <c r="E33" i="4"/>
  <c r="J32" i="4"/>
  <c r="I32" i="4"/>
  <c r="E32" i="4"/>
  <c r="J30" i="4"/>
  <c r="I30" i="4"/>
  <c r="E30" i="4"/>
  <c r="J22" i="4"/>
  <c r="I22" i="4"/>
  <c r="E22" i="4"/>
  <c r="J21" i="4"/>
  <c r="I21" i="4"/>
  <c r="E21" i="4"/>
  <c r="J20" i="4"/>
  <c r="I20" i="4"/>
  <c r="E20" i="4"/>
  <c r="J40" i="4" l="1"/>
  <c r="I40" i="4"/>
  <c r="E40" i="4"/>
  <c r="J39" i="4"/>
  <c r="I39" i="4"/>
  <c r="E39" i="4"/>
  <c r="B37" i="4"/>
  <c r="C37" i="4" s="1"/>
  <c r="B36" i="4"/>
  <c r="C36" i="4" s="1"/>
  <c r="B35" i="4"/>
  <c r="C35" i="4" s="1"/>
  <c r="B34" i="4"/>
  <c r="C34" i="4" s="1"/>
  <c r="B33" i="4"/>
  <c r="C33" i="4" s="1"/>
  <c r="B30" i="4"/>
  <c r="C30" i="4" s="1"/>
  <c r="B22" i="4"/>
  <c r="C22" i="4" s="1"/>
  <c r="B21" i="4"/>
  <c r="C21" i="4" s="1"/>
  <c r="D21" i="4" s="1"/>
  <c r="C20" i="4"/>
  <c r="G30" i="4" l="1"/>
  <c r="F33" i="4"/>
  <c r="F34" i="4"/>
  <c r="F35" i="4"/>
  <c r="F36" i="4"/>
  <c r="F37" i="4"/>
  <c r="F21" i="4"/>
  <c r="F22" i="4"/>
  <c r="F30" i="4"/>
  <c r="F20" i="4"/>
  <c r="B38" i="4"/>
  <c r="C38" i="4" s="1"/>
  <c r="B39" i="4"/>
  <c r="C39" i="4" s="1"/>
  <c r="B40" i="4"/>
  <c r="C40" i="4" s="1"/>
  <c r="B32" i="4"/>
  <c r="C32" i="4" s="1"/>
  <c r="F39" i="4" l="1"/>
  <c r="F38" i="4"/>
  <c r="D30" i="4"/>
  <c r="H30" i="4" s="1"/>
  <c r="D35" i="4"/>
  <c r="H35" i="4" s="1"/>
  <c r="G35" i="4"/>
  <c r="D34" i="4"/>
  <c r="H34" i="4" s="1"/>
  <c r="G34" i="4"/>
  <c r="D37" i="4"/>
  <c r="H37" i="4" s="1"/>
  <c r="G37" i="4"/>
  <c r="F32" i="4"/>
  <c r="H21" i="4"/>
  <c r="G21" i="4"/>
  <c r="D36" i="4"/>
  <c r="H36" i="4" s="1"/>
  <c r="G36" i="4"/>
  <c r="D20" i="4"/>
  <c r="H20" i="4" s="1"/>
  <c r="G20" i="4"/>
  <c r="D22" i="4"/>
  <c r="H22" i="4" s="1"/>
  <c r="G22" i="4"/>
  <c r="D33" i="4"/>
  <c r="H33" i="4" s="1"/>
  <c r="G33" i="4"/>
  <c r="D40" i="4"/>
  <c r="H40" i="4" s="1"/>
  <c r="G40" i="4"/>
  <c r="F40" i="4"/>
  <c r="D39" i="4"/>
  <c r="H39" i="4" s="1"/>
  <c r="G39" i="4"/>
  <c r="D38" i="4" l="1"/>
  <c r="H38" i="4" s="1"/>
  <c r="G38" i="4"/>
  <c r="D32" i="4"/>
  <c r="H32" i="4" s="1"/>
  <c r="G32" i="4"/>
</calcChain>
</file>

<file path=xl/sharedStrings.xml><?xml version="1.0" encoding="utf-8"?>
<sst xmlns="http://schemas.openxmlformats.org/spreadsheetml/2006/main" count="59" uniqueCount="43">
  <si>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</si>
  <si>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</si>
  <si>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</si>
  <si>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</si>
  <si>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</si>
  <si>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</si>
  <si>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</si>
  <si>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</si>
  <si>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</si>
  <si>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</si>
  <si>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</si>
  <si>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</si>
  <si>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</si>
  <si>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Market Value</t>
  </si>
  <si>
    <t>Book Value</t>
  </si>
  <si>
    <t>Agreement Value</t>
  </si>
  <si>
    <t>rate on agreement value</t>
  </si>
  <si>
    <t>rate on bazar mulya</t>
  </si>
  <si>
    <t>nearby</t>
  </si>
  <si>
    <t>average rate</t>
  </si>
  <si>
    <t>value as on  2023</t>
  </si>
  <si>
    <t>CA</t>
  </si>
  <si>
    <t xml:space="preserve">Wing </t>
  </si>
  <si>
    <t>B</t>
  </si>
  <si>
    <t>A</t>
  </si>
  <si>
    <t>Gr.</t>
  </si>
  <si>
    <t>D</t>
  </si>
  <si>
    <t>17.05.2023</t>
  </si>
  <si>
    <t>03.06.2023</t>
  </si>
  <si>
    <t>05.07.2023</t>
  </si>
  <si>
    <t>29.01.2024</t>
  </si>
  <si>
    <t>02.08.2022</t>
  </si>
  <si>
    <t>C</t>
  </si>
  <si>
    <t>14.03.2022</t>
  </si>
  <si>
    <t>16.02.2022</t>
  </si>
  <si>
    <t>31.03.2021</t>
  </si>
  <si>
    <t>02.02.2021</t>
  </si>
  <si>
    <t>30.12.2020</t>
  </si>
  <si>
    <t>01.12.2020</t>
  </si>
  <si>
    <t>04.09.2020</t>
  </si>
  <si>
    <t>06.08.2020</t>
  </si>
  <si>
    <t>19.06.2019</t>
  </si>
  <si>
    <t>20.04.2019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</si>
</sst>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4"/>
      <name val="Calibri"/>
      <family val="2"/>
      <scheme val="minor"/>
    </font>
    <font>
      <sz val="11"/>
      <color rgb="FF7030A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  <xf numFmtId="4" fontId="4" fillId="0" borderId="0" xfId="0" applyNumberFormat="1" applyFont="1"/>
    <xf numFmtId="0" fontId="4" fillId="3" borderId="0" xfId="0" applyFont="1" applyFill="1"/>
    <xf numFmtId="43" fontId="0" fillId="2" borderId="0" xfId="0" applyNumberFormat="1" applyFill="1"/>
    <xf numFmtId="0" fontId="5" fillId="0" borderId="0" xfId="0" applyFont="1" applyAlignment="1">
      <alignment horizontal="center"/>
    </xf>
    <xf numFmtId="0" fontId="1" fillId="4" borderId="0" xfId="0" applyFont="1" applyFill="1"/>
    <xf numFmtId="0" fontId="2" fillId="3" borderId="0" xfId="0" applyFont="1" applyFill="1" applyAlignment="1">
      <alignment horizontal="center" vertical="center"/>
    </xf>
    <xf numFmtId="0" fontId="2" fillId="3" borderId="0" xfId="0" applyFont="1" applyFill="1"/>
    <xf numFmtId="0" fontId="0" fillId="2" borderId="0" xfId="0" applyFont="1" applyFill="1"/>
    <xf numFmtId="0" fontId="0" fillId="3" borderId="0" xfId="0" applyFont="1" applyFill="1"/>
    <xf numFmtId="0" fontId="0" fillId="0" borderId="0" xfId="0" applyFont="1" applyAlignment="1">
      <alignment wrapText="1"/>
    </xf>
    <xf numFmtId="0" fontId="0" fillId="3" borderId="0" xfId="0" applyFont="1" applyFill="1" applyAlignment="1">
      <alignment wrapText="1"/>
    </xf>
    <xf numFmtId="0" fontId="2" fillId="0" borderId="0" xfId="0" applyFont="1" applyAlignment="1">
      <alignment wrapText="1"/>
    </xf>
    <xf numFmtId="4" fontId="0" fillId="2" borderId="0" xfId="0" applyNumberFormat="1" applyFont="1" applyFill="1"/>
    <xf numFmtId="43" fontId="0" fillId="2" borderId="0" xfId="1" applyFont="1" applyFill="1"/>
    <xf numFmtId="43" fontId="0" fillId="2" borderId="0" xfId="0" applyNumberFormat="1" applyFont="1" applyFill="1"/>
    <xf numFmtId="0" fontId="0" fillId="0" borderId="0" xfId="0" applyFont="1"/>
    <xf numFmtId="4" fontId="0" fillId="0" borderId="0" xfId="0" applyNumberFormat="1" applyFont="1"/>
    <xf numFmtId="43" fontId="0" fillId="3" borderId="0" xfId="1" applyFont="1" applyFill="1"/>
    <xf numFmtId="4" fontId="0" fillId="3" borderId="0" xfId="0" applyNumberFormat="1" applyFont="1" applyFill="1"/>
    <xf numFmtId="0" fontId="0" fillId="5" borderId="0" xfId="0" applyFill="1"/>
    <xf numFmtId="0" fontId="6" fillId="6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133775</xdr:rowOff>
    </xdr:from>
    <xdr:to>
      <xdr:col>14</xdr:col>
      <xdr:colOff>314326</xdr:colOff>
      <xdr:row>83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21F705-F314-4EC3-902E-5A6BB022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05825"/>
          <a:ext cx="7877176" cy="6190825"/>
        </a:xfrm>
        <a:prstGeom prst="rect">
          <a:avLst/>
        </a:prstGeom>
      </xdr:spPr>
    </xdr:pic>
    <xdr:clientData/>
  </xdr:twoCellAnchor>
  <xdr:twoCellAnchor editAs="oneCell">
    <xdr:from>
      <xdr:col>15</xdr:col>
      <xdr:colOff>419100</xdr:colOff>
      <xdr:row>62</xdr:row>
      <xdr:rowOff>0</xdr:rowOff>
    </xdr:from>
    <xdr:to>
      <xdr:col>28</xdr:col>
      <xdr:colOff>439325</xdr:colOff>
      <xdr:row>88</xdr:row>
      <xdr:rowOff>181692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E89CE-7527-48A4-9ECB-12CF147E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6800" y="8782050"/>
          <a:ext cx="8421275" cy="5134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15</xdr:col>
      <xdr:colOff>201244</xdr:colOff>
      <xdr:row>47</xdr:row>
      <xdr:rowOff>29649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0247D-4C73-4B1F-9E2F-AB25CDE52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8735644" cy="76972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15</xdr:col>
      <xdr:colOff>182191</xdr:colOff>
      <xdr:row>36</xdr:row>
      <xdr:rowOff>124793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76680-58D6-4972-9AB6-A27A4BCD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625"/>
          <a:ext cx="8716591" cy="69351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38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884F6-FD6B-4644-8F73-1FF2884A1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31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191718</xdr:colOff>
      <xdr:row>32</xdr:row>
      <xdr:rowOff>181851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99DD4E-536E-43E3-96B4-6ED926DA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26118" cy="62778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172378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85EB6-A5E0-48AA-A357-B7605448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6493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0</xdr:rowOff>
    </xdr:from>
    <xdr:to>
      <xdr:col>16</xdr:col>
      <xdr:colOff>191716</xdr:colOff>
      <xdr:row>34</xdr:row>
      <xdr:rowOff>10430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AC37FE-1BD4-48F0-87BB-2E2DA7A84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0"/>
          <a:ext cx="8716591" cy="64874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134560</xdr:colOff>
      <xdr:row>34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14CCDD-6957-4863-9780-CF870A66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68960" cy="620164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15</xdr:col>
      <xdr:colOff>115532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3DD70F-624C-4B7D-ACD2-49853376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0"/>
          <a:ext cx="8830907" cy="71828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210770</xdr:colOff>
      <xdr:row>38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89629-B4C4-4F50-951F-317E301B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45170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44</xdr:row>
      <xdr:rowOff>153527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77170-3044-46FF-9A2C-701D43391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42</xdr:row>
      <xdr:rowOff>48695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DA5FE9-B39F-4CF2-8787-98D77D892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7668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35</xdr:row>
      <xdr:rowOff>39036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A48D77-6061-496F-8570-4A5A54F6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6706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38</xdr:row>
      <xdr:rowOff>172484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6C2C7-9C31-48AD-95BF-96B7F0DF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411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33</xdr:row>
      <xdr:rowOff>105667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844A2-B9FB-4BDA-9653-97822DBB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153612</xdr:colOff>
      <xdr:row>36</xdr:row>
      <xdr:rowOff>10457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A05E86-D8CA-4FE0-9479-0373E363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88012" cy="6677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44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FBAEFE-7F71-48CF-BC99-B8D7F020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268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4D0C5-3F48-4457-A15F-387F4D1E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6411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2"/>
  <sheetViews>
    <sheetView tabSelected="1" topLeftCell="A63" zoomScaleNormal="100" workbookViewId="0">
      <selection activeCell="O93" sqref="O9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4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5.5703125" customWidth="1"/>
    <col min="21" max="21" width="11.7109375" hidden="1" customWidth="1"/>
    <col min="22" max="22" width="11.28515625" customWidth="1"/>
    <col min="25" max="25" width="12.140625" customWidth="1"/>
  </cols>
  <sheetData>
    <row r="1" spans="1:26" s="1" customFormat="1" ht="60" x14ac:dyDescent="0.25">
      <c r="A1" s="23" t="s">
        <v>0</v>
      </c>
      <c r="B1" s="23" t="s">
        <v>6</v>
      </c>
      <c r="C1" s="23" t="s">
        <v>9</v>
      </c>
      <c r="D1" s="23" t="s">
        <v>10</v>
      </c>
      <c r="E1" s="23" t="s">
        <v>1</v>
      </c>
      <c r="F1" s="24" t="s">
        <v>8</v>
      </c>
      <c r="G1" s="24" t="s">
        <v>11</v>
      </c>
      <c r="H1" s="24" t="s">
        <v>12</v>
      </c>
      <c r="I1" s="23" t="s">
        <v>2</v>
      </c>
      <c r="J1" s="23" t="s">
        <v>3</v>
      </c>
      <c r="K1" s="23"/>
      <c r="L1" s="23"/>
      <c r="M1" s="23"/>
      <c r="N1" s="23" t="s">
        <v>7</v>
      </c>
      <c r="O1" s="23" t="s">
        <v>4</v>
      </c>
      <c r="P1" s="23" t="s">
        <v>5</v>
      </c>
      <c r="Q1" s="23" t="s">
        <v>6</v>
      </c>
      <c r="R1" s="25" t="s">
        <v>15</v>
      </c>
      <c r="S1" s="23" t="s">
        <v>3</v>
      </c>
      <c r="T1" s="25" t="s">
        <v>13</v>
      </c>
      <c r="U1" s="23" t="s">
        <v>14</v>
      </c>
      <c r="V1" s="23"/>
      <c r="W1" s="23" t="s">
        <v>22</v>
      </c>
      <c r="X1" s="23" t="s">
        <v>16</v>
      </c>
      <c r="Y1" s="23" t="s">
        <v>17</v>
      </c>
    </row>
    <row r="2" spans="1:26" s="9" customFormat="1" x14ac:dyDescent="0.25">
      <c r="A2" s="21">
        <v>1</v>
      </c>
      <c r="B2" s="21">
        <f>Q2</f>
        <v>495</v>
      </c>
      <c r="C2" s="21">
        <f>B2*1.2</f>
        <v>594</v>
      </c>
      <c r="D2" s="21">
        <f t="shared" ref="D2" si="0">C2*1.2</f>
        <v>712.8</v>
      </c>
      <c r="E2" s="26">
        <f t="shared" ref="E2:E19" si="1">R2</f>
        <v>3200000</v>
      </c>
      <c r="F2" s="21">
        <f t="shared" ref="F2:F19" si="2">ROUND((E2/B2),0)</f>
        <v>6465</v>
      </c>
      <c r="G2" s="21">
        <f t="shared" ref="G2:G19" si="3">ROUND((E2/C2),0)</f>
        <v>5387</v>
      </c>
      <c r="H2" s="21">
        <f t="shared" ref="H2:H19" si="4">ROUND((E2/D2),0)</f>
        <v>4489</v>
      </c>
      <c r="I2" s="21" t="e">
        <f>#REF!</f>
        <v>#REF!</v>
      </c>
      <c r="J2" s="21">
        <f t="shared" ref="J2:J19" si="5">S2</f>
        <v>4</v>
      </c>
      <c r="K2" s="21"/>
      <c r="L2" s="21"/>
      <c r="M2" s="21"/>
      <c r="N2" s="21"/>
      <c r="O2" s="21">
        <v>0</v>
      </c>
      <c r="P2" s="21">
        <f>Q2*1.2</f>
        <v>594</v>
      </c>
      <c r="Q2" s="21">
        <v>495</v>
      </c>
      <c r="R2" s="26">
        <v>3200000</v>
      </c>
      <c r="S2" s="21">
        <v>4</v>
      </c>
      <c r="T2" s="27">
        <v>5638600</v>
      </c>
      <c r="U2" s="26">
        <f>R2+140000+28000</f>
        <v>3368000</v>
      </c>
      <c r="V2" s="21" t="s">
        <v>30</v>
      </c>
      <c r="W2" s="21" t="s">
        <v>23</v>
      </c>
      <c r="X2" s="21">
        <f>R2/Q2</f>
        <v>6464.6464646464647</v>
      </c>
      <c r="Y2" s="28">
        <f>T2/Q2</f>
        <v>11391.111111111111</v>
      </c>
      <c r="Z2" s="16">
        <f>X2/Y2</f>
        <v>0.56751675947930336</v>
      </c>
    </row>
    <row r="3" spans="1:26" s="9" customFormat="1" x14ac:dyDescent="0.25">
      <c r="A3" s="21">
        <v>2</v>
      </c>
      <c r="B3" s="21">
        <f t="shared" ref="B3:B19" si="6">Q3</f>
        <v>495</v>
      </c>
      <c r="C3" s="21">
        <f t="shared" ref="C3:C12" si="7">B3*1.2</f>
        <v>594</v>
      </c>
      <c r="D3" s="21">
        <f>C3*1.2</f>
        <v>712.8</v>
      </c>
      <c r="E3" s="26">
        <f t="shared" si="1"/>
        <v>2915000</v>
      </c>
      <c r="F3" s="21">
        <f t="shared" si="2"/>
        <v>5889</v>
      </c>
      <c r="G3" s="21">
        <f t="shared" si="3"/>
        <v>4907</v>
      </c>
      <c r="H3" s="21">
        <f t="shared" si="4"/>
        <v>4090</v>
      </c>
      <c r="I3" s="21" t="e">
        <f>#REF!</f>
        <v>#REF!</v>
      </c>
      <c r="J3" s="21">
        <f t="shared" si="5"/>
        <v>1</v>
      </c>
      <c r="K3" s="21"/>
      <c r="L3" s="21"/>
      <c r="M3" s="21"/>
      <c r="N3" s="21"/>
      <c r="O3" s="21">
        <v>0</v>
      </c>
      <c r="P3" s="21">
        <f>Q3*1.2</f>
        <v>594</v>
      </c>
      <c r="Q3" s="21">
        <v>495</v>
      </c>
      <c r="R3" s="26">
        <v>2915000</v>
      </c>
      <c r="S3" s="21">
        <v>1</v>
      </c>
      <c r="T3" s="27">
        <v>5637000</v>
      </c>
      <c r="U3" s="26">
        <f>R3+281000+30000</f>
        <v>3226000</v>
      </c>
      <c r="V3" s="21" t="s">
        <v>29</v>
      </c>
      <c r="W3" s="21" t="s">
        <v>23</v>
      </c>
      <c r="X3" s="34">
        <f t="shared" ref="X3:X37" si="8">R3/Q3</f>
        <v>5888.8888888888887</v>
      </c>
      <c r="Y3" s="28">
        <f t="shared" ref="Y3:Y37" si="9">T3/Q3</f>
        <v>11387.878787878788</v>
      </c>
      <c r="Z3" s="16">
        <f t="shared" ref="Z3:Z37" si="10">X3/Y3</f>
        <v>0.5171190349476672</v>
      </c>
    </row>
    <row r="4" spans="1:26" s="9" customFormat="1" x14ac:dyDescent="0.25">
      <c r="A4" s="21">
        <v>3</v>
      </c>
      <c r="B4" s="21">
        <f t="shared" si="6"/>
        <v>623</v>
      </c>
      <c r="C4" s="21">
        <f t="shared" si="7"/>
        <v>747.6</v>
      </c>
      <c r="D4" s="21">
        <f t="shared" ref="D4:D19" si="11">C4*1.2</f>
        <v>897.12</v>
      </c>
      <c r="E4" s="26">
        <f t="shared" si="1"/>
        <v>4850000</v>
      </c>
      <c r="F4" s="21">
        <f t="shared" si="2"/>
        <v>7785</v>
      </c>
      <c r="G4" s="21">
        <f t="shared" si="3"/>
        <v>6487</v>
      </c>
      <c r="H4" s="21">
        <f t="shared" si="4"/>
        <v>5406</v>
      </c>
      <c r="I4" s="21" t="e">
        <f>#REF!</f>
        <v>#REF!</v>
      </c>
      <c r="J4" s="21" t="str">
        <f t="shared" si="5"/>
        <v>Gr.</v>
      </c>
      <c r="K4" s="21"/>
      <c r="L4" s="21"/>
      <c r="M4" s="21"/>
      <c r="N4" s="21"/>
      <c r="O4" s="21">
        <v>0</v>
      </c>
      <c r="P4" s="21">
        <f>Q4*1.2</f>
        <v>747.6</v>
      </c>
      <c r="Q4" s="21">
        <v>623</v>
      </c>
      <c r="R4" s="26">
        <v>4850000</v>
      </c>
      <c r="S4" s="21" t="s">
        <v>25</v>
      </c>
      <c r="T4" s="27">
        <v>7056666</v>
      </c>
      <c r="U4" s="26">
        <f>R4+1000+30000</f>
        <v>4881000</v>
      </c>
      <c r="V4" s="21" t="s">
        <v>28</v>
      </c>
      <c r="W4" s="21" t="s">
        <v>24</v>
      </c>
      <c r="X4" s="12">
        <f t="shared" si="8"/>
        <v>7784.9117174959874</v>
      </c>
      <c r="Y4" s="28">
        <f t="shared" si="9"/>
        <v>11326.911717495987</v>
      </c>
      <c r="Z4" s="16">
        <f t="shared" si="10"/>
        <v>0.68729340456243793</v>
      </c>
    </row>
    <row r="5" spans="1:26" s="9" customFormat="1" x14ac:dyDescent="0.25">
      <c r="A5" s="21">
        <v>4</v>
      </c>
      <c r="B5" s="21">
        <f t="shared" si="6"/>
        <v>686</v>
      </c>
      <c r="C5" s="21">
        <f t="shared" si="7"/>
        <v>823.19999999999993</v>
      </c>
      <c r="D5" s="21">
        <f t="shared" si="11"/>
        <v>987.83999999999992</v>
      </c>
      <c r="E5" s="26">
        <f t="shared" si="1"/>
        <v>5100000</v>
      </c>
      <c r="F5" s="21">
        <f t="shared" si="2"/>
        <v>7434</v>
      </c>
      <c r="G5" s="21">
        <f t="shared" si="3"/>
        <v>6195</v>
      </c>
      <c r="H5" s="21">
        <f t="shared" si="4"/>
        <v>5163</v>
      </c>
      <c r="I5" s="21" t="e">
        <f>#REF!</f>
        <v>#REF!</v>
      </c>
      <c r="J5" s="21">
        <f t="shared" si="5"/>
        <v>6</v>
      </c>
      <c r="K5" s="21"/>
      <c r="L5" s="21"/>
      <c r="M5" s="21"/>
      <c r="N5" s="21"/>
      <c r="O5" s="21">
        <v>0</v>
      </c>
      <c r="P5" s="21">
        <f>Q5*1.2</f>
        <v>823.19999999999993</v>
      </c>
      <c r="Q5" s="21">
        <v>686</v>
      </c>
      <c r="R5" s="26">
        <v>5100000</v>
      </c>
      <c r="S5" s="21">
        <v>6</v>
      </c>
      <c r="T5" s="27">
        <v>8194000</v>
      </c>
      <c r="U5" s="26">
        <f>R5+212500+30000</f>
        <v>5342500</v>
      </c>
      <c r="V5" s="21" t="s">
        <v>27</v>
      </c>
      <c r="W5" s="21" t="s">
        <v>26</v>
      </c>
      <c r="X5" s="12">
        <f t="shared" si="8"/>
        <v>7434.4023323615156</v>
      </c>
      <c r="Y5" s="28">
        <f t="shared" si="9"/>
        <v>11944.60641399417</v>
      </c>
      <c r="Z5" s="16">
        <f t="shared" si="10"/>
        <v>0.62240663900414928</v>
      </c>
    </row>
    <row r="6" spans="1:26" s="9" customFormat="1" x14ac:dyDescent="0.25">
      <c r="A6" s="21">
        <v>5</v>
      </c>
      <c r="B6" s="21">
        <f t="shared" si="6"/>
        <v>686</v>
      </c>
      <c r="C6" s="21">
        <f t="shared" si="7"/>
        <v>823.19999999999993</v>
      </c>
      <c r="D6" s="21">
        <f t="shared" si="11"/>
        <v>987.83999999999992</v>
      </c>
      <c r="E6" s="26">
        <f t="shared" si="1"/>
        <v>4750000</v>
      </c>
      <c r="F6" s="21">
        <f t="shared" si="2"/>
        <v>6924</v>
      </c>
      <c r="G6" s="21">
        <f t="shared" si="3"/>
        <v>5770</v>
      </c>
      <c r="H6" s="21">
        <f t="shared" si="4"/>
        <v>4808</v>
      </c>
      <c r="I6" s="21" t="e">
        <f>#REF!</f>
        <v>#REF!</v>
      </c>
      <c r="J6" s="21">
        <f t="shared" si="5"/>
        <v>1</v>
      </c>
      <c r="K6" s="21"/>
      <c r="L6" s="21"/>
      <c r="M6" s="21"/>
      <c r="N6" s="21"/>
      <c r="O6" s="21">
        <v>0</v>
      </c>
      <c r="P6" s="21">
        <f>Q6*1.2</f>
        <v>823.19999999999993</v>
      </c>
      <c r="Q6" s="21">
        <v>686</v>
      </c>
      <c r="R6" s="26">
        <v>4750000</v>
      </c>
      <c r="S6" s="21">
        <v>1</v>
      </c>
      <c r="T6" s="27">
        <v>7816000</v>
      </c>
      <c r="U6" s="26">
        <f>R6+372000+30000</f>
        <v>5152000</v>
      </c>
      <c r="V6" s="21" t="s">
        <v>31</v>
      </c>
      <c r="W6" s="21" t="s">
        <v>32</v>
      </c>
      <c r="X6" s="34">
        <f t="shared" si="8"/>
        <v>6924.1982507288631</v>
      </c>
      <c r="Y6" s="28">
        <f t="shared" si="9"/>
        <v>11393.586005830904</v>
      </c>
      <c r="Z6" s="16">
        <f t="shared" si="10"/>
        <v>0.60772773797338786</v>
      </c>
    </row>
    <row r="7" spans="1:26" hidden="1" x14ac:dyDescent="0.25">
      <c r="A7" s="21">
        <v>6</v>
      </c>
      <c r="B7" s="29">
        <f t="shared" si="6"/>
        <v>0</v>
      </c>
      <c r="C7" s="29">
        <f t="shared" si="7"/>
        <v>0</v>
      </c>
      <c r="D7" s="29">
        <f t="shared" si="11"/>
        <v>0</v>
      </c>
      <c r="E7" s="30">
        <f t="shared" si="1"/>
        <v>0</v>
      </c>
      <c r="F7" s="21" t="e">
        <f t="shared" si="2"/>
        <v>#DIV/0!</v>
      </c>
      <c r="G7" s="21" t="e">
        <f t="shared" si="3"/>
        <v>#DIV/0!</v>
      </c>
      <c r="H7" s="22" t="e">
        <f t="shared" si="4"/>
        <v>#DIV/0!</v>
      </c>
      <c r="I7" s="29" t="e">
        <f>#REF!</f>
        <v>#REF!</v>
      </c>
      <c r="J7" s="29">
        <f t="shared" si="5"/>
        <v>0</v>
      </c>
      <c r="K7" s="29"/>
      <c r="L7" s="29"/>
      <c r="M7" s="29"/>
      <c r="N7" s="29"/>
      <c r="O7" s="29">
        <v>0</v>
      </c>
      <c r="P7" s="29">
        <f t="shared" ref="P7:P12" si="12">O7/1.2</f>
        <v>0</v>
      </c>
      <c r="Q7" s="29">
        <f t="shared" ref="Q7:Q12" si="13">P7/1.2</f>
        <v>0</v>
      </c>
      <c r="R7" s="30">
        <v>0</v>
      </c>
      <c r="S7" s="22"/>
      <c r="T7" s="31"/>
      <c r="U7" s="29"/>
      <c r="V7" s="29"/>
      <c r="W7" s="29"/>
      <c r="X7" s="21" t="e">
        <f t="shared" si="8"/>
        <v>#DIV/0!</v>
      </c>
      <c r="Y7" s="28" t="e">
        <f t="shared" si="9"/>
        <v>#DIV/0!</v>
      </c>
      <c r="Z7" s="16" t="e">
        <f t="shared" si="10"/>
        <v>#DIV/0!</v>
      </c>
    </row>
    <row r="8" spans="1:26" hidden="1" x14ac:dyDescent="0.25">
      <c r="A8" s="21">
        <v>7</v>
      </c>
      <c r="B8" s="29">
        <f t="shared" si="6"/>
        <v>0</v>
      </c>
      <c r="C8" s="29">
        <f t="shared" si="7"/>
        <v>0</v>
      </c>
      <c r="D8" s="29">
        <f t="shared" si="11"/>
        <v>0</v>
      </c>
      <c r="E8" s="30">
        <f t="shared" si="1"/>
        <v>0</v>
      </c>
      <c r="F8" s="21" t="e">
        <f t="shared" si="2"/>
        <v>#DIV/0!</v>
      </c>
      <c r="G8" s="21" t="e">
        <f t="shared" si="3"/>
        <v>#DIV/0!</v>
      </c>
      <c r="H8" s="22" t="e">
        <f t="shared" si="4"/>
        <v>#DIV/0!</v>
      </c>
      <c r="I8" s="29" t="e">
        <f>#REF!</f>
        <v>#REF!</v>
      </c>
      <c r="J8" s="29">
        <f t="shared" si="5"/>
        <v>0</v>
      </c>
      <c r="K8" s="29"/>
      <c r="L8" s="29"/>
      <c r="M8" s="29"/>
      <c r="N8" s="29"/>
      <c r="O8" s="29">
        <v>0</v>
      </c>
      <c r="P8" s="29">
        <f t="shared" si="12"/>
        <v>0</v>
      </c>
      <c r="Q8" s="29">
        <f t="shared" si="13"/>
        <v>0</v>
      </c>
      <c r="R8" s="30">
        <v>0</v>
      </c>
      <c r="S8" s="22"/>
      <c r="T8" s="31"/>
      <c r="U8" s="29"/>
      <c r="V8" s="29"/>
      <c r="W8" s="29"/>
      <c r="X8" s="21" t="e">
        <f t="shared" si="8"/>
        <v>#DIV/0!</v>
      </c>
      <c r="Y8" s="28" t="e">
        <f t="shared" si="9"/>
        <v>#DIV/0!</v>
      </c>
      <c r="Z8" s="16" t="e">
        <f t="shared" si="10"/>
        <v>#DIV/0!</v>
      </c>
    </row>
    <row r="9" spans="1:26" hidden="1" x14ac:dyDescent="0.25">
      <c r="A9" s="21">
        <v>8</v>
      </c>
      <c r="B9" s="29">
        <f t="shared" si="6"/>
        <v>0</v>
      </c>
      <c r="C9" s="29">
        <f t="shared" si="7"/>
        <v>0</v>
      </c>
      <c r="D9" s="29">
        <f t="shared" si="11"/>
        <v>0</v>
      </c>
      <c r="E9" s="30">
        <f t="shared" si="1"/>
        <v>0</v>
      </c>
      <c r="F9" s="21" t="e">
        <f t="shared" si="2"/>
        <v>#DIV/0!</v>
      </c>
      <c r="G9" s="21" t="e">
        <f t="shared" si="3"/>
        <v>#DIV/0!</v>
      </c>
      <c r="H9" s="22" t="e">
        <f t="shared" si="4"/>
        <v>#DIV/0!</v>
      </c>
      <c r="I9" s="29" t="e">
        <f>#REF!</f>
        <v>#REF!</v>
      </c>
      <c r="J9" s="29">
        <f t="shared" si="5"/>
        <v>0</v>
      </c>
      <c r="K9" s="29"/>
      <c r="L9" s="29"/>
      <c r="M9" s="29"/>
      <c r="N9" s="29"/>
      <c r="O9" s="29">
        <v>0</v>
      </c>
      <c r="P9" s="29">
        <f t="shared" si="12"/>
        <v>0</v>
      </c>
      <c r="Q9" s="29">
        <f t="shared" si="13"/>
        <v>0</v>
      </c>
      <c r="R9" s="30">
        <v>0</v>
      </c>
      <c r="S9" s="22"/>
      <c r="T9" s="31"/>
      <c r="U9" s="29"/>
      <c r="V9" s="29"/>
      <c r="W9" s="29"/>
      <c r="X9" s="21" t="e">
        <f t="shared" si="8"/>
        <v>#DIV/0!</v>
      </c>
      <c r="Y9" s="28" t="e">
        <f t="shared" si="9"/>
        <v>#DIV/0!</v>
      </c>
      <c r="Z9" s="16" t="e">
        <f t="shared" si="10"/>
        <v>#DIV/0!</v>
      </c>
    </row>
    <row r="10" spans="1:26" hidden="1" x14ac:dyDescent="0.25">
      <c r="A10" s="21">
        <v>9</v>
      </c>
      <c r="B10" s="29">
        <f t="shared" si="6"/>
        <v>0</v>
      </c>
      <c r="C10" s="29">
        <f t="shared" si="7"/>
        <v>0</v>
      </c>
      <c r="D10" s="29">
        <f t="shared" si="11"/>
        <v>0</v>
      </c>
      <c r="E10" s="30">
        <f t="shared" si="1"/>
        <v>0</v>
      </c>
      <c r="F10" s="21" t="e">
        <f t="shared" si="2"/>
        <v>#DIV/0!</v>
      </c>
      <c r="G10" s="21" t="e">
        <f t="shared" si="3"/>
        <v>#DIV/0!</v>
      </c>
      <c r="H10" s="22" t="e">
        <f t="shared" si="4"/>
        <v>#DIV/0!</v>
      </c>
      <c r="I10" s="29" t="e">
        <f>#REF!</f>
        <v>#REF!</v>
      </c>
      <c r="J10" s="29">
        <f t="shared" si="5"/>
        <v>0</v>
      </c>
      <c r="K10" s="29"/>
      <c r="L10" s="29"/>
      <c r="M10" s="29"/>
      <c r="N10" s="29"/>
      <c r="O10" s="29">
        <v>0</v>
      </c>
      <c r="P10" s="29">
        <f t="shared" si="12"/>
        <v>0</v>
      </c>
      <c r="Q10" s="29">
        <f t="shared" si="13"/>
        <v>0</v>
      </c>
      <c r="R10" s="30">
        <v>0</v>
      </c>
      <c r="S10" s="22"/>
      <c r="T10" s="31"/>
      <c r="U10" s="29"/>
      <c r="V10" s="29"/>
      <c r="W10" s="29"/>
      <c r="X10" s="21" t="e">
        <f t="shared" si="8"/>
        <v>#DIV/0!</v>
      </c>
      <c r="Y10" s="28" t="e">
        <f t="shared" si="9"/>
        <v>#DIV/0!</v>
      </c>
      <c r="Z10" s="16" t="e">
        <f t="shared" si="10"/>
        <v>#DIV/0!</v>
      </c>
    </row>
    <row r="11" spans="1:26" hidden="1" x14ac:dyDescent="0.25">
      <c r="A11" s="21">
        <v>10</v>
      </c>
      <c r="B11" s="29">
        <f t="shared" si="6"/>
        <v>0</v>
      </c>
      <c r="C11" s="29">
        <f t="shared" si="7"/>
        <v>0</v>
      </c>
      <c r="D11" s="29">
        <f t="shared" si="11"/>
        <v>0</v>
      </c>
      <c r="E11" s="30">
        <f t="shared" si="1"/>
        <v>0</v>
      </c>
      <c r="F11" s="21" t="e">
        <f t="shared" si="2"/>
        <v>#DIV/0!</v>
      </c>
      <c r="G11" s="21" t="e">
        <f t="shared" si="3"/>
        <v>#DIV/0!</v>
      </c>
      <c r="H11" s="22" t="e">
        <f t="shared" si="4"/>
        <v>#DIV/0!</v>
      </c>
      <c r="I11" s="29" t="e">
        <f>#REF!</f>
        <v>#REF!</v>
      </c>
      <c r="J11" s="29">
        <f t="shared" si="5"/>
        <v>0</v>
      </c>
      <c r="K11" s="29"/>
      <c r="L11" s="29"/>
      <c r="M11" s="29"/>
      <c r="N11" s="29"/>
      <c r="O11" s="29">
        <v>0</v>
      </c>
      <c r="P11" s="29">
        <f t="shared" si="12"/>
        <v>0</v>
      </c>
      <c r="Q11" s="29">
        <f t="shared" si="13"/>
        <v>0</v>
      </c>
      <c r="R11" s="30">
        <v>0</v>
      </c>
      <c r="S11" s="22"/>
      <c r="T11" s="31"/>
      <c r="U11" s="29"/>
      <c r="V11" s="29"/>
      <c r="W11" s="29"/>
      <c r="X11" s="21" t="e">
        <f t="shared" si="8"/>
        <v>#DIV/0!</v>
      </c>
      <c r="Y11" s="28" t="e">
        <f t="shared" si="9"/>
        <v>#DIV/0!</v>
      </c>
      <c r="Z11" s="16" t="e">
        <f t="shared" si="10"/>
        <v>#DIV/0!</v>
      </c>
    </row>
    <row r="12" spans="1:26" hidden="1" x14ac:dyDescent="0.25">
      <c r="A12" s="21">
        <v>11</v>
      </c>
      <c r="B12" s="29">
        <f t="shared" si="6"/>
        <v>0</v>
      </c>
      <c r="C12" s="29">
        <f t="shared" si="7"/>
        <v>0</v>
      </c>
      <c r="D12" s="29">
        <f t="shared" si="11"/>
        <v>0</v>
      </c>
      <c r="E12" s="30">
        <f t="shared" si="1"/>
        <v>0</v>
      </c>
      <c r="F12" s="21" t="e">
        <f t="shared" si="2"/>
        <v>#DIV/0!</v>
      </c>
      <c r="G12" s="21" t="e">
        <f t="shared" si="3"/>
        <v>#DIV/0!</v>
      </c>
      <c r="H12" s="22" t="e">
        <f t="shared" si="4"/>
        <v>#DIV/0!</v>
      </c>
      <c r="I12" s="29" t="e">
        <f>#REF!</f>
        <v>#REF!</v>
      </c>
      <c r="J12" s="29">
        <f t="shared" si="5"/>
        <v>0</v>
      </c>
      <c r="K12" s="29"/>
      <c r="L12" s="29"/>
      <c r="M12" s="29"/>
      <c r="N12" s="29"/>
      <c r="O12" s="29">
        <v>0</v>
      </c>
      <c r="P12" s="29">
        <f t="shared" si="12"/>
        <v>0</v>
      </c>
      <c r="Q12" s="29">
        <f t="shared" si="13"/>
        <v>0</v>
      </c>
      <c r="R12" s="30">
        <v>0</v>
      </c>
      <c r="S12" s="22"/>
      <c r="T12" s="31"/>
      <c r="U12" s="29"/>
      <c r="V12" s="29"/>
      <c r="W12" s="29"/>
      <c r="X12" s="21" t="e">
        <f t="shared" si="8"/>
        <v>#DIV/0!</v>
      </c>
      <c r="Y12" s="28" t="e">
        <f t="shared" si="9"/>
        <v>#DIV/0!</v>
      </c>
      <c r="Z12" s="16" t="e">
        <f t="shared" si="10"/>
        <v>#DIV/0!</v>
      </c>
    </row>
    <row r="13" spans="1:26" s="9" customFormat="1" x14ac:dyDescent="0.25">
      <c r="A13" s="21">
        <v>6</v>
      </c>
      <c r="B13" s="21">
        <f t="shared" si="6"/>
        <v>635</v>
      </c>
      <c r="C13" s="21">
        <f>B13*1.2</f>
        <v>762</v>
      </c>
      <c r="D13" s="21">
        <f t="shared" si="11"/>
        <v>914.4</v>
      </c>
      <c r="E13" s="26">
        <f t="shared" si="1"/>
        <v>4850000</v>
      </c>
      <c r="F13" s="21">
        <f t="shared" si="2"/>
        <v>7638</v>
      </c>
      <c r="G13" s="21">
        <f t="shared" si="3"/>
        <v>6365</v>
      </c>
      <c r="H13" s="21">
        <f t="shared" si="4"/>
        <v>5304</v>
      </c>
      <c r="I13" s="21" t="e">
        <f>#REF!</f>
        <v>#REF!</v>
      </c>
      <c r="J13" s="21">
        <f t="shared" si="5"/>
        <v>4</v>
      </c>
      <c r="K13" s="21"/>
      <c r="L13" s="21"/>
      <c r="M13" s="21"/>
      <c r="N13" s="21"/>
      <c r="O13" s="21">
        <v>0</v>
      </c>
      <c r="P13" s="21">
        <f>Q13*1.2</f>
        <v>762</v>
      </c>
      <c r="Q13" s="21">
        <v>635</v>
      </c>
      <c r="R13" s="26">
        <v>4850000</v>
      </c>
      <c r="S13" s="21">
        <v>4</v>
      </c>
      <c r="T13" s="27">
        <v>5605500</v>
      </c>
      <c r="U13" s="26">
        <f>R13+425600+30000</f>
        <v>5305600</v>
      </c>
      <c r="V13" s="21" t="s">
        <v>33</v>
      </c>
      <c r="W13" s="21" t="s">
        <v>26</v>
      </c>
      <c r="X13" s="12">
        <f t="shared" si="8"/>
        <v>7637.7952755905508</v>
      </c>
      <c r="Y13" s="28">
        <f t="shared" si="9"/>
        <v>8827.5590551181103</v>
      </c>
      <c r="Z13" s="16">
        <f t="shared" si="10"/>
        <v>0.8652216573008652</v>
      </c>
    </row>
    <row r="14" spans="1:26" hidden="1" x14ac:dyDescent="0.25">
      <c r="A14" s="21">
        <v>13</v>
      </c>
      <c r="B14" s="29">
        <f t="shared" si="6"/>
        <v>0</v>
      </c>
      <c r="C14" s="29">
        <f t="shared" ref="C14:C19" si="14">B14*1.2</f>
        <v>0</v>
      </c>
      <c r="D14" s="29">
        <f t="shared" si="11"/>
        <v>0</v>
      </c>
      <c r="E14" s="30">
        <f t="shared" si="1"/>
        <v>0</v>
      </c>
      <c r="F14" s="22" t="e">
        <f t="shared" si="2"/>
        <v>#DIV/0!</v>
      </c>
      <c r="G14" s="22" t="e">
        <f t="shared" si="3"/>
        <v>#DIV/0!</v>
      </c>
      <c r="H14" s="22" t="e">
        <f t="shared" si="4"/>
        <v>#DIV/0!</v>
      </c>
      <c r="I14" s="29" t="e">
        <f>#REF!</f>
        <v>#REF!</v>
      </c>
      <c r="J14" s="29">
        <f t="shared" si="5"/>
        <v>0</v>
      </c>
      <c r="K14" s="29"/>
      <c r="L14" s="29"/>
      <c r="M14" s="29"/>
      <c r="N14" s="29"/>
      <c r="O14" s="29">
        <v>0</v>
      </c>
      <c r="P14" s="29">
        <f t="shared" ref="P14:P17" si="15">O14/1.2</f>
        <v>0</v>
      </c>
      <c r="Q14" s="29">
        <f t="shared" ref="Q14:Q17" si="16">P14/1.2</f>
        <v>0</v>
      </c>
      <c r="R14" s="30">
        <v>0</v>
      </c>
      <c r="S14" s="22"/>
      <c r="T14" s="31"/>
      <c r="U14" s="29"/>
      <c r="V14" s="29"/>
      <c r="W14" s="29"/>
      <c r="X14" s="21" t="e">
        <f t="shared" si="8"/>
        <v>#DIV/0!</v>
      </c>
      <c r="Y14" s="28" t="e">
        <f t="shared" si="9"/>
        <v>#DIV/0!</v>
      </c>
      <c r="Z14" s="16" t="e">
        <f t="shared" si="10"/>
        <v>#DIV/0!</v>
      </c>
    </row>
    <row r="15" spans="1:26" hidden="1" x14ac:dyDescent="0.25">
      <c r="A15" s="21">
        <v>14</v>
      </c>
      <c r="B15" s="29">
        <f t="shared" si="6"/>
        <v>0</v>
      </c>
      <c r="C15" s="29">
        <f t="shared" si="14"/>
        <v>0</v>
      </c>
      <c r="D15" s="29">
        <f t="shared" si="11"/>
        <v>0</v>
      </c>
      <c r="E15" s="30">
        <f t="shared" si="1"/>
        <v>0</v>
      </c>
      <c r="F15" s="21" t="e">
        <f t="shared" si="2"/>
        <v>#DIV/0!</v>
      </c>
      <c r="G15" s="21" t="e">
        <f t="shared" si="3"/>
        <v>#DIV/0!</v>
      </c>
      <c r="H15" s="22" t="e">
        <f t="shared" si="4"/>
        <v>#DIV/0!</v>
      </c>
      <c r="I15" s="29" t="e">
        <f>#REF!</f>
        <v>#REF!</v>
      </c>
      <c r="J15" s="29">
        <f t="shared" si="5"/>
        <v>0</v>
      </c>
      <c r="K15" s="29"/>
      <c r="L15" s="29"/>
      <c r="M15" s="29"/>
      <c r="N15" s="29"/>
      <c r="O15" s="29">
        <v>0</v>
      </c>
      <c r="P15" s="29">
        <f t="shared" si="15"/>
        <v>0</v>
      </c>
      <c r="Q15" s="29">
        <f t="shared" si="16"/>
        <v>0</v>
      </c>
      <c r="R15" s="30">
        <v>0</v>
      </c>
      <c r="S15" s="22"/>
      <c r="T15" s="31"/>
      <c r="U15" s="29"/>
      <c r="V15" s="29"/>
      <c r="W15" s="29"/>
      <c r="X15" s="21" t="e">
        <f t="shared" si="8"/>
        <v>#DIV/0!</v>
      </c>
      <c r="Y15" s="28" t="e">
        <f t="shared" si="9"/>
        <v>#DIV/0!</v>
      </c>
      <c r="Z15" s="16" t="e">
        <f t="shared" si="10"/>
        <v>#DIV/0!</v>
      </c>
    </row>
    <row r="16" spans="1:26" hidden="1" x14ac:dyDescent="0.25">
      <c r="A16" s="21">
        <v>15</v>
      </c>
      <c r="B16" s="29">
        <f t="shared" si="6"/>
        <v>0</v>
      </c>
      <c r="C16" s="29">
        <f t="shared" si="14"/>
        <v>0</v>
      </c>
      <c r="D16" s="29">
        <f t="shared" si="11"/>
        <v>0</v>
      </c>
      <c r="E16" s="30">
        <f t="shared" si="1"/>
        <v>0</v>
      </c>
      <c r="F16" s="22" t="e">
        <f t="shared" si="2"/>
        <v>#DIV/0!</v>
      </c>
      <c r="G16" s="22" t="e">
        <f t="shared" si="3"/>
        <v>#DIV/0!</v>
      </c>
      <c r="H16" s="22" t="e">
        <f t="shared" si="4"/>
        <v>#DIV/0!</v>
      </c>
      <c r="I16" s="29" t="e">
        <f>#REF!</f>
        <v>#REF!</v>
      </c>
      <c r="J16" s="29">
        <f t="shared" si="5"/>
        <v>0</v>
      </c>
      <c r="K16" s="29"/>
      <c r="L16" s="29"/>
      <c r="M16" s="29"/>
      <c r="N16" s="29"/>
      <c r="O16" s="29">
        <v>0</v>
      </c>
      <c r="P16" s="29">
        <f t="shared" si="15"/>
        <v>0</v>
      </c>
      <c r="Q16" s="29">
        <f t="shared" si="16"/>
        <v>0</v>
      </c>
      <c r="R16" s="30">
        <v>0</v>
      </c>
      <c r="S16" s="22"/>
      <c r="T16" s="31"/>
      <c r="U16" s="29"/>
      <c r="V16" s="29"/>
      <c r="W16" s="29"/>
      <c r="X16" s="21" t="e">
        <f t="shared" si="8"/>
        <v>#DIV/0!</v>
      </c>
      <c r="Y16" s="28" t="e">
        <f t="shared" si="9"/>
        <v>#DIV/0!</v>
      </c>
      <c r="Z16" s="16" t="e">
        <f t="shared" si="10"/>
        <v>#DIV/0!</v>
      </c>
    </row>
    <row r="17" spans="1:26" hidden="1" x14ac:dyDescent="0.25">
      <c r="A17" s="21">
        <v>16</v>
      </c>
      <c r="B17" s="29">
        <f t="shared" si="6"/>
        <v>0</v>
      </c>
      <c r="C17" s="29">
        <f t="shared" si="14"/>
        <v>0</v>
      </c>
      <c r="D17" s="29">
        <f t="shared" si="11"/>
        <v>0</v>
      </c>
      <c r="E17" s="30">
        <f t="shared" si="1"/>
        <v>0</v>
      </c>
      <c r="F17" s="22" t="e">
        <f t="shared" si="2"/>
        <v>#DIV/0!</v>
      </c>
      <c r="G17" s="22" t="e">
        <f t="shared" si="3"/>
        <v>#DIV/0!</v>
      </c>
      <c r="H17" s="22" t="e">
        <f t="shared" si="4"/>
        <v>#DIV/0!</v>
      </c>
      <c r="I17" s="29" t="e">
        <f>#REF!</f>
        <v>#REF!</v>
      </c>
      <c r="J17" s="29">
        <f t="shared" si="5"/>
        <v>0</v>
      </c>
      <c r="K17" s="29"/>
      <c r="L17" s="29"/>
      <c r="M17" s="29"/>
      <c r="N17" s="29"/>
      <c r="O17" s="29">
        <v>0</v>
      </c>
      <c r="P17" s="29">
        <f t="shared" si="15"/>
        <v>0</v>
      </c>
      <c r="Q17" s="29">
        <f t="shared" si="16"/>
        <v>0</v>
      </c>
      <c r="R17" s="30">
        <v>0</v>
      </c>
      <c r="S17" s="22"/>
      <c r="T17" s="31"/>
      <c r="U17" s="29"/>
      <c r="V17" s="29"/>
      <c r="W17" s="29"/>
      <c r="X17" s="21" t="e">
        <f t="shared" si="8"/>
        <v>#DIV/0!</v>
      </c>
      <c r="Y17" s="28" t="e">
        <f t="shared" si="9"/>
        <v>#DIV/0!</v>
      </c>
      <c r="Z17" s="16" t="e">
        <f t="shared" si="10"/>
        <v>#DIV/0!</v>
      </c>
    </row>
    <row r="18" spans="1:26" s="9" customFormat="1" x14ac:dyDescent="0.25">
      <c r="A18" s="21">
        <v>7</v>
      </c>
      <c r="B18" s="21">
        <f t="shared" si="6"/>
        <v>495</v>
      </c>
      <c r="C18" s="21">
        <f t="shared" si="14"/>
        <v>594</v>
      </c>
      <c r="D18" s="21">
        <f t="shared" si="11"/>
        <v>712.8</v>
      </c>
      <c r="E18" s="26">
        <f t="shared" si="1"/>
        <v>2925000</v>
      </c>
      <c r="F18" s="21">
        <f t="shared" si="2"/>
        <v>5909</v>
      </c>
      <c r="G18" s="21">
        <f t="shared" si="3"/>
        <v>4924</v>
      </c>
      <c r="H18" s="21">
        <f t="shared" si="4"/>
        <v>4104</v>
      </c>
      <c r="I18" s="21" t="e">
        <f>#REF!</f>
        <v>#REF!</v>
      </c>
      <c r="J18" s="21">
        <f t="shared" si="5"/>
        <v>4</v>
      </c>
      <c r="K18" s="21"/>
      <c r="L18" s="21"/>
      <c r="M18" s="21"/>
      <c r="N18" s="21"/>
      <c r="O18" s="21">
        <v>0</v>
      </c>
      <c r="P18" s="21">
        <f t="shared" ref="P18:P24" si="17">Q18*1.2</f>
        <v>594</v>
      </c>
      <c r="Q18" s="21">
        <v>495</v>
      </c>
      <c r="R18" s="26">
        <v>2925000</v>
      </c>
      <c r="S18" s="21">
        <v>4</v>
      </c>
      <c r="T18" s="27">
        <v>3943000</v>
      </c>
      <c r="U18" s="26">
        <f>R18+463500+30000</f>
        <v>3418500</v>
      </c>
      <c r="V18" s="21" t="s">
        <v>34</v>
      </c>
      <c r="W18" s="21" t="s">
        <v>32</v>
      </c>
      <c r="X18" s="34">
        <f t="shared" si="8"/>
        <v>5909.090909090909</v>
      </c>
      <c r="Y18" s="28">
        <f t="shared" si="9"/>
        <v>7965.6565656565654</v>
      </c>
      <c r="Z18" s="16">
        <f t="shared" si="10"/>
        <v>0.74182094851635816</v>
      </c>
    </row>
    <row r="19" spans="1:26" s="9" customFormat="1" x14ac:dyDescent="0.25">
      <c r="A19" s="21">
        <v>8</v>
      </c>
      <c r="B19" s="21">
        <f t="shared" si="6"/>
        <v>495</v>
      </c>
      <c r="C19" s="21">
        <f t="shared" si="14"/>
        <v>594</v>
      </c>
      <c r="D19" s="21">
        <f t="shared" si="11"/>
        <v>712.8</v>
      </c>
      <c r="E19" s="26">
        <f t="shared" si="1"/>
        <v>3500000</v>
      </c>
      <c r="F19" s="21">
        <f t="shared" si="2"/>
        <v>7071</v>
      </c>
      <c r="G19" s="21">
        <f t="shared" si="3"/>
        <v>5892</v>
      </c>
      <c r="H19" s="21">
        <f t="shared" si="4"/>
        <v>4910</v>
      </c>
      <c r="I19" s="21" t="e">
        <f>#REF!</f>
        <v>#REF!</v>
      </c>
      <c r="J19" s="21">
        <f t="shared" si="5"/>
        <v>5</v>
      </c>
      <c r="K19" s="21"/>
      <c r="L19" s="21"/>
      <c r="M19" s="21"/>
      <c r="N19" s="21"/>
      <c r="O19" s="21">
        <v>0</v>
      </c>
      <c r="P19" s="21">
        <f t="shared" si="17"/>
        <v>594</v>
      </c>
      <c r="Q19" s="21">
        <v>495</v>
      </c>
      <c r="R19" s="26">
        <v>3500000</v>
      </c>
      <c r="S19" s="21">
        <v>5</v>
      </c>
      <c r="T19" s="27">
        <v>4359000</v>
      </c>
      <c r="U19" s="26">
        <f>R19+445500+30000</f>
        <v>3975500</v>
      </c>
      <c r="V19" s="21" t="s">
        <v>35</v>
      </c>
      <c r="W19" s="21" t="s">
        <v>24</v>
      </c>
      <c r="X19" s="12">
        <f t="shared" si="8"/>
        <v>7070.7070707070707</v>
      </c>
      <c r="Y19" s="28">
        <f t="shared" si="9"/>
        <v>8806.060606060606</v>
      </c>
      <c r="Z19" s="16">
        <f t="shared" si="10"/>
        <v>0.80293645331498054</v>
      </c>
    </row>
    <row r="20" spans="1:26" s="9" customFormat="1" x14ac:dyDescent="0.25">
      <c r="A20" s="21">
        <v>9</v>
      </c>
      <c r="B20" s="21">
        <f>Q20</f>
        <v>495</v>
      </c>
      <c r="C20" s="21">
        <f>B20*1.2</f>
        <v>594</v>
      </c>
      <c r="D20" s="21">
        <f t="shared" ref="D20:D38" si="18">C20*1.2</f>
        <v>712.8</v>
      </c>
      <c r="E20" s="26">
        <f t="shared" ref="E20:E38" si="19">R20</f>
        <v>3200000</v>
      </c>
      <c r="F20" s="21">
        <f t="shared" ref="F20:F38" si="20">ROUND((E20/B20),0)</f>
        <v>6465</v>
      </c>
      <c r="G20" s="21">
        <f t="shared" ref="G20:G38" si="21">ROUND((E20/C20),0)</f>
        <v>5387</v>
      </c>
      <c r="H20" s="21">
        <f t="shared" ref="H20:H38" si="22">ROUND((E20/D20),0)</f>
        <v>4489</v>
      </c>
      <c r="I20" s="21" t="e">
        <f>#REF!</f>
        <v>#REF!</v>
      </c>
      <c r="J20" s="21">
        <f t="shared" ref="J20:J38" si="23">S20</f>
        <v>7</v>
      </c>
      <c r="K20" s="21"/>
      <c r="L20" s="21"/>
      <c r="M20" s="21"/>
      <c r="N20" s="21"/>
      <c r="O20" s="21">
        <v>0</v>
      </c>
      <c r="P20" s="21">
        <f t="shared" si="17"/>
        <v>594</v>
      </c>
      <c r="Q20" s="21">
        <v>495</v>
      </c>
      <c r="R20" s="26">
        <v>3200000</v>
      </c>
      <c r="S20" s="21">
        <v>7</v>
      </c>
      <c r="T20" s="27">
        <v>4148000</v>
      </c>
      <c r="U20" s="26">
        <f>R20+140000+28000</f>
        <v>3368000</v>
      </c>
      <c r="V20" s="21" t="s">
        <v>36</v>
      </c>
      <c r="W20" s="21" t="s">
        <v>23</v>
      </c>
      <c r="X20" s="34">
        <f t="shared" si="8"/>
        <v>6464.6464646464647</v>
      </c>
      <c r="Y20" s="28">
        <f t="shared" si="9"/>
        <v>8379.7979797979806</v>
      </c>
      <c r="Z20" s="16">
        <f t="shared" si="10"/>
        <v>0.77145612343297965</v>
      </c>
    </row>
    <row r="21" spans="1:26" s="9" customFormat="1" x14ac:dyDescent="0.25">
      <c r="A21" s="21">
        <v>10</v>
      </c>
      <c r="B21" s="21">
        <f t="shared" ref="B21:B40" si="24">Q21</f>
        <v>686</v>
      </c>
      <c r="C21" s="21">
        <f t="shared" ref="C21:C40" si="25">B21*1.2</f>
        <v>823.19999999999993</v>
      </c>
      <c r="D21" s="21">
        <f>C21*1.2</f>
        <v>987.83999999999992</v>
      </c>
      <c r="E21" s="26">
        <f t="shared" si="19"/>
        <v>4725000</v>
      </c>
      <c r="F21" s="21">
        <f t="shared" si="20"/>
        <v>6888</v>
      </c>
      <c r="G21" s="21">
        <f t="shared" si="21"/>
        <v>5740</v>
      </c>
      <c r="H21" s="21">
        <f t="shared" si="22"/>
        <v>4783</v>
      </c>
      <c r="I21" s="21" t="e">
        <f>#REF!</f>
        <v>#REF!</v>
      </c>
      <c r="J21" s="21">
        <f t="shared" si="23"/>
        <v>4</v>
      </c>
      <c r="K21" s="21"/>
      <c r="L21" s="21"/>
      <c r="M21" s="21"/>
      <c r="N21" s="21"/>
      <c r="O21" s="21">
        <v>0</v>
      </c>
      <c r="P21" s="21">
        <f t="shared" si="17"/>
        <v>823.19999999999993</v>
      </c>
      <c r="Q21" s="21">
        <v>686</v>
      </c>
      <c r="R21" s="26">
        <v>4725000</v>
      </c>
      <c r="S21" s="21">
        <v>4</v>
      </c>
      <c r="T21" s="27">
        <v>5715000</v>
      </c>
      <c r="U21" s="26">
        <f>R21+281000+30000</f>
        <v>5036000</v>
      </c>
      <c r="V21" s="21" t="s">
        <v>37</v>
      </c>
      <c r="W21" s="21" t="s">
        <v>23</v>
      </c>
      <c r="X21" s="21">
        <f t="shared" si="8"/>
        <v>6887.7551020408164</v>
      </c>
      <c r="Y21" s="28">
        <f t="shared" si="9"/>
        <v>8330.9037900874628</v>
      </c>
      <c r="Z21" s="16">
        <f t="shared" si="10"/>
        <v>0.82677165354330717</v>
      </c>
    </row>
    <row r="22" spans="1:26" s="9" customFormat="1" x14ac:dyDescent="0.25">
      <c r="A22" s="21">
        <v>11</v>
      </c>
      <c r="B22" s="21">
        <f t="shared" si="24"/>
        <v>686</v>
      </c>
      <c r="C22" s="21">
        <f t="shared" si="25"/>
        <v>823.19999999999993</v>
      </c>
      <c r="D22" s="21">
        <f t="shared" si="18"/>
        <v>987.83999999999992</v>
      </c>
      <c r="E22" s="26">
        <f t="shared" si="19"/>
        <v>4100000</v>
      </c>
      <c r="F22" s="21">
        <f t="shared" si="20"/>
        <v>5977</v>
      </c>
      <c r="G22" s="21">
        <f t="shared" si="21"/>
        <v>4981</v>
      </c>
      <c r="H22" s="21">
        <f t="shared" si="22"/>
        <v>4150</v>
      </c>
      <c r="I22" s="21" t="e">
        <f>#REF!</f>
        <v>#REF!</v>
      </c>
      <c r="J22" s="21">
        <f t="shared" si="23"/>
        <v>7</v>
      </c>
      <c r="K22" s="21"/>
      <c r="L22" s="21"/>
      <c r="M22" s="21"/>
      <c r="N22" s="21"/>
      <c r="O22" s="21">
        <v>0</v>
      </c>
      <c r="P22" s="21">
        <f t="shared" si="17"/>
        <v>823.19999999999993</v>
      </c>
      <c r="Q22" s="21">
        <v>686</v>
      </c>
      <c r="R22" s="26">
        <v>4100000</v>
      </c>
      <c r="S22" s="21">
        <v>7</v>
      </c>
      <c r="T22" s="27">
        <v>5994500</v>
      </c>
      <c r="U22" s="26">
        <f>R22+1000+30000</f>
        <v>4131000</v>
      </c>
      <c r="V22" s="21" t="s">
        <v>38</v>
      </c>
      <c r="W22" s="21" t="s">
        <v>26</v>
      </c>
      <c r="X22" s="34">
        <f t="shared" si="8"/>
        <v>5976.6763848396504</v>
      </c>
      <c r="Y22" s="28">
        <f t="shared" si="9"/>
        <v>8738.3381924198256</v>
      </c>
      <c r="Z22" s="16">
        <f t="shared" si="10"/>
        <v>0.68396029693886062</v>
      </c>
    </row>
    <row r="23" spans="1:26" s="9" customFormat="1" x14ac:dyDescent="0.25">
      <c r="A23" s="21">
        <v>12</v>
      </c>
      <c r="B23" s="21">
        <f t="shared" ref="B23:B29" si="26">Q23</f>
        <v>454</v>
      </c>
      <c r="C23" s="21">
        <f t="shared" ref="C23:C29" si="27">B23*1.2</f>
        <v>544.79999999999995</v>
      </c>
      <c r="D23" s="21">
        <f t="shared" ref="D23:D29" si="28">C23*1.2</f>
        <v>653.75999999999988</v>
      </c>
      <c r="E23" s="26">
        <f t="shared" ref="E23:E29" si="29">R23</f>
        <v>3175000</v>
      </c>
      <c r="F23" s="21">
        <f t="shared" ref="F23:F29" si="30">ROUND((E23/B23),0)</f>
        <v>6993</v>
      </c>
      <c r="G23" s="21">
        <f t="shared" ref="G23:G29" si="31">ROUND((E23/C23),0)</f>
        <v>5828</v>
      </c>
      <c r="H23" s="21">
        <f t="shared" ref="H23:H29" si="32">ROUND((E23/D23),0)</f>
        <v>4857</v>
      </c>
      <c r="I23" s="21" t="e">
        <f>#REF!</f>
        <v>#REF!</v>
      </c>
      <c r="J23" s="21" t="str">
        <f t="shared" ref="J23:J29" si="33">S23</f>
        <v>Gr.</v>
      </c>
      <c r="K23" s="21"/>
      <c r="L23" s="21"/>
      <c r="M23" s="21"/>
      <c r="N23" s="21"/>
      <c r="O23" s="21">
        <v>0</v>
      </c>
      <c r="P23" s="21">
        <f t="shared" si="17"/>
        <v>544.79999999999995</v>
      </c>
      <c r="Q23" s="21">
        <v>454</v>
      </c>
      <c r="R23" s="26">
        <v>3175000</v>
      </c>
      <c r="S23" s="21" t="s">
        <v>25</v>
      </c>
      <c r="T23" s="27">
        <v>3822000</v>
      </c>
      <c r="U23" s="26">
        <f>R23+212500+30000</f>
        <v>3417500</v>
      </c>
      <c r="V23" s="21" t="s">
        <v>39</v>
      </c>
      <c r="W23" s="21" t="s">
        <v>23</v>
      </c>
      <c r="X23" s="21">
        <f t="shared" si="8"/>
        <v>6993.3920704845814</v>
      </c>
      <c r="Y23" s="28">
        <f t="shared" si="9"/>
        <v>8418.5022026431725</v>
      </c>
      <c r="Z23" s="16">
        <f t="shared" si="10"/>
        <v>0.83071690214547345</v>
      </c>
    </row>
    <row r="24" spans="1:26" s="9" customFormat="1" x14ac:dyDescent="0.25">
      <c r="A24" s="21">
        <v>13</v>
      </c>
      <c r="B24" s="21">
        <f t="shared" si="26"/>
        <v>495</v>
      </c>
      <c r="C24" s="21">
        <f t="shared" si="27"/>
        <v>594</v>
      </c>
      <c r="D24" s="21">
        <f t="shared" si="28"/>
        <v>712.8</v>
      </c>
      <c r="E24" s="26">
        <f t="shared" si="29"/>
        <v>3500000</v>
      </c>
      <c r="F24" s="21">
        <f t="shared" si="30"/>
        <v>7071</v>
      </c>
      <c r="G24" s="21">
        <f t="shared" si="31"/>
        <v>5892</v>
      </c>
      <c r="H24" s="21">
        <f t="shared" si="32"/>
        <v>4910</v>
      </c>
      <c r="I24" s="21" t="e">
        <f>#REF!</f>
        <v>#REF!</v>
      </c>
      <c r="J24" s="21">
        <f t="shared" si="33"/>
        <v>5</v>
      </c>
      <c r="K24" s="21"/>
      <c r="L24" s="21"/>
      <c r="M24" s="21"/>
      <c r="N24" s="21"/>
      <c r="O24" s="21">
        <v>0</v>
      </c>
      <c r="P24" s="21">
        <f t="shared" si="17"/>
        <v>594</v>
      </c>
      <c r="Q24" s="21">
        <v>495</v>
      </c>
      <c r="R24" s="26">
        <v>3500000</v>
      </c>
      <c r="S24" s="21">
        <v>5</v>
      </c>
      <c r="T24" s="27">
        <v>4359000</v>
      </c>
      <c r="U24" s="26">
        <f>R24+372000+30000</f>
        <v>3902000</v>
      </c>
      <c r="V24" s="21" t="s">
        <v>40</v>
      </c>
      <c r="W24" s="21" t="s">
        <v>24</v>
      </c>
      <c r="X24" s="21">
        <f t="shared" si="8"/>
        <v>7070.7070707070707</v>
      </c>
      <c r="Y24" s="28">
        <f t="shared" si="9"/>
        <v>8806.060606060606</v>
      </c>
      <c r="Z24" s="16">
        <f t="shared" si="10"/>
        <v>0.80293645331498054</v>
      </c>
    </row>
    <row r="25" spans="1:26" s="7" customFormat="1" hidden="1" x14ac:dyDescent="0.25">
      <c r="A25" s="21">
        <v>24</v>
      </c>
      <c r="B25" s="22">
        <f t="shared" si="26"/>
        <v>0</v>
      </c>
      <c r="C25" s="22">
        <f t="shared" si="27"/>
        <v>0</v>
      </c>
      <c r="D25" s="22">
        <f t="shared" si="28"/>
        <v>0</v>
      </c>
      <c r="E25" s="32">
        <f t="shared" si="29"/>
        <v>0</v>
      </c>
      <c r="F25" s="22" t="e">
        <f t="shared" si="30"/>
        <v>#DIV/0!</v>
      </c>
      <c r="G25" s="22" t="e">
        <f t="shared" si="31"/>
        <v>#DIV/0!</v>
      </c>
      <c r="H25" s="22" t="e">
        <f t="shared" si="32"/>
        <v>#DIV/0!</v>
      </c>
      <c r="I25" s="22" t="e">
        <f>#REF!</f>
        <v>#REF!</v>
      </c>
      <c r="J25" s="22">
        <f t="shared" si="33"/>
        <v>0</v>
      </c>
      <c r="K25" s="22"/>
      <c r="L25" s="22"/>
      <c r="M25" s="22"/>
      <c r="N25" s="22"/>
      <c r="O25" s="22">
        <v>0</v>
      </c>
      <c r="P25" s="22">
        <f t="shared" ref="P25:P29" si="34">O25/1.2</f>
        <v>0</v>
      </c>
      <c r="Q25" s="22">
        <f t="shared" ref="Q25:Q29" si="35">P25/1.2</f>
        <v>0</v>
      </c>
      <c r="R25" s="32">
        <v>0</v>
      </c>
      <c r="S25" s="22"/>
      <c r="T25" s="31"/>
      <c r="U25" s="22"/>
      <c r="V25" s="22"/>
      <c r="W25" s="22"/>
      <c r="X25" s="21" t="e">
        <f t="shared" si="8"/>
        <v>#DIV/0!</v>
      </c>
      <c r="Y25" s="28" t="e">
        <f t="shared" si="9"/>
        <v>#DIV/0!</v>
      </c>
      <c r="Z25" s="16" t="e">
        <f t="shared" si="10"/>
        <v>#DIV/0!</v>
      </c>
    </row>
    <row r="26" spans="1:26" s="7" customFormat="1" hidden="1" x14ac:dyDescent="0.25">
      <c r="A26" s="21">
        <v>25</v>
      </c>
      <c r="B26" s="22">
        <f t="shared" si="26"/>
        <v>0</v>
      </c>
      <c r="C26" s="22">
        <f t="shared" si="27"/>
        <v>0</v>
      </c>
      <c r="D26" s="22">
        <f t="shared" si="28"/>
        <v>0</v>
      </c>
      <c r="E26" s="32">
        <f t="shared" si="29"/>
        <v>0</v>
      </c>
      <c r="F26" s="22" t="e">
        <f t="shared" si="30"/>
        <v>#DIV/0!</v>
      </c>
      <c r="G26" s="22" t="e">
        <f t="shared" si="31"/>
        <v>#DIV/0!</v>
      </c>
      <c r="H26" s="22" t="e">
        <f t="shared" si="32"/>
        <v>#DIV/0!</v>
      </c>
      <c r="I26" s="22" t="e">
        <f>#REF!</f>
        <v>#REF!</v>
      </c>
      <c r="J26" s="22">
        <f t="shared" si="33"/>
        <v>0</v>
      </c>
      <c r="K26" s="22"/>
      <c r="L26" s="22"/>
      <c r="M26" s="22"/>
      <c r="N26" s="22"/>
      <c r="O26" s="22">
        <v>0</v>
      </c>
      <c r="P26" s="22">
        <f t="shared" si="34"/>
        <v>0</v>
      </c>
      <c r="Q26" s="22">
        <f t="shared" si="35"/>
        <v>0</v>
      </c>
      <c r="R26" s="32">
        <v>0</v>
      </c>
      <c r="S26" s="22"/>
      <c r="T26" s="31"/>
      <c r="U26" s="22"/>
      <c r="V26" s="22"/>
      <c r="W26" s="22"/>
      <c r="X26" s="21" t="e">
        <f t="shared" si="8"/>
        <v>#DIV/0!</v>
      </c>
      <c r="Y26" s="28" t="e">
        <f t="shared" si="9"/>
        <v>#DIV/0!</v>
      </c>
      <c r="Z26" s="16" t="e">
        <f t="shared" si="10"/>
        <v>#DIV/0!</v>
      </c>
    </row>
    <row r="27" spans="1:26" s="7" customFormat="1" hidden="1" x14ac:dyDescent="0.25">
      <c r="A27" s="21">
        <v>26</v>
      </c>
      <c r="B27" s="22">
        <f t="shared" si="26"/>
        <v>0</v>
      </c>
      <c r="C27" s="22">
        <f t="shared" si="27"/>
        <v>0</v>
      </c>
      <c r="D27" s="22">
        <f t="shared" si="28"/>
        <v>0</v>
      </c>
      <c r="E27" s="32">
        <f t="shared" si="29"/>
        <v>0</v>
      </c>
      <c r="F27" s="22" t="e">
        <f t="shared" si="30"/>
        <v>#DIV/0!</v>
      </c>
      <c r="G27" s="22" t="e">
        <f t="shared" si="31"/>
        <v>#DIV/0!</v>
      </c>
      <c r="H27" s="22" t="e">
        <f t="shared" si="32"/>
        <v>#DIV/0!</v>
      </c>
      <c r="I27" s="22" t="e">
        <f>#REF!</f>
        <v>#REF!</v>
      </c>
      <c r="J27" s="22">
        <f t="shared" si="33"/>
        <v>0</v>
      </c>
      <c r="K27" s="22"/>
      <c r="L27" s="22"/>
      <c r="M27" s="22"/>
      <c r="N27" s="22"/>
      <c r="O27" s="22">
        <v>0</v>
      </c>
      <c r="P27" s="22">
        <f t="shared" si="34"/>
        <v>0</v>
      </c>
      <c r="Q27" s="22">
        <f t="shared" si="35"/>
        <v>0</v>
      </c>
      <c r="R27" s="32">
        <v>0</v>
      </c>
      <c r="S27" s="22"/>
      <c r="T27" s="31"/>
      <c r="U27" s="22"/>
      <c r="V27" s="22"/>
      <c r="W27" s="22"/>
      <c r="X27" s="21" t="e">
        <f t="shared" si="8"/>
        <v>#DIV/0!</v>
      </c>
      <c r="Y27" s="28" t="e">
        <f t="shared" si="9"/>
        <v>#DIV/0!</v>
      </c>
      <c r="Z27" s="16" t="e">
        <f t="shared" si="10"/>
        <v>#DIV/0!</v>
      </c>
    </row>
    <row r="28" spans="1:26" s="7" customFormat="1" hidden="1" x14ac:dyDescent="0.25">
      <c r="A28" s="21">
        <v>27</v>
      </c>
      <c r="B28" s="22">
        <f t="shared" si="26"/>
        <v>0</v>
      </c>
      <c r="C28" s="22">
        <f t="shared" si="27"/>
        <v>0</v>
      </c>
      <c r="D28" s="22">
        <f t="shared" si="28"/>
        <v>0</v>
      </c>
      <c r="E28" s="32">
        <f t="shared" si="29"/>
        <v>0</v>
      </c>
      <c r="F28" s="22" t="e">
        <f t="shared" si="30"/>
        <v>#DIV/0!</v>
      </c>
      <c r="G28" s="22" t="e">
        <f t="shared" si="31"/>
        <v>#DIV/0!</v>
      </c>
      <c r="H28" s="22" t="e">
        <f t="shared" si="32"/>
        <v>#DIV/0!</v>
      </c>
      <c r="I28" s="22" t="e">
        <f>#REF!</f>
        <v>#REF!</v>
      </c>
      <c r="J28" s="22">
        <f t="shared" si="33"/>
        <v>0</v>
      </c>
      <c r="K28" s="22"/>
      <c r="L28" s="22"/>
      <c r="M28" s="22"/>
      <c r="N28" s="22"/>
      <c r="O28" s="22">
        <v>0</v>
      </c>
      <c r="P28" s="22">
        <f t="shared" si="34"/>
        <v>0</v>
      </c>
      <c r="Q28" s="22">
        <f t="shared" si="35"/>
        <v>0</v>
      </c>
      <c r="R28" s="32">
        <v>0</v>
      </c>
      <c r="S28" s="22"/>
      <c r="T28" s="31"/>
      <c r="U28" s="22"/>
      <c r="V28" s="22"/>
      <c r="W28" s="22"/>
      <c r="X28" s="21" t="e">
        <f t="shared" si="8"/>
        <v>#DIV/0!</v>
      </c>
      <c r="Y28" s="28" t="e">
        <f t="shared" si="9"/>
        <v>#DIV/0!</v>
      </c>
      <c r="Z28" s="16" t="e">
        <f t="shared" si="10"/>
        <v>#DIV/0!</v>
      </c>
    </row>
    <row r="29" spans="1:26" s="7" customFormat="1" hidden="1" x14ac:dyDescent="0.25">
      <c r="A29" s="21">
        <v>28</v>
      </c>
      <c r="B29" s="22">
        <f t="shared" si="26"/>
        <v>0</v>
      </c>
      <c r="C29" s="22">
        <f t="shared" si="27"/>
        <v>0</v>
      </c>
      <c r="D29" s="22">
        <f t="shared" si="28"/>
        <v>0</v>
      </c>
      <c r="E29" s="32">
        <f t="shared" si="29"/>
        <v>0</v>
      </c>
      <c r="F29" s="22" t="e">
        <f t="shared" si="30"/>
        <v>#DIV/0!</v>
      </c>
      <c r="G29" s="22" t="e">
        <f t="shared" si="31"/>
        <v>#DIV/0!</v>
      </c>
      <c r="H29" s="22" t="e">
        <f t="shared" si="32"/>
        <v>#DIV/0!</v>
      </c>
      <c r="I29" s="22" t="e">
        <f>#REF!</f>
        <v>#REF!</v>
      </c>
      <c r="J29" s="22">
        <f t="shared" si="33"/>
        <v>0</v>
      </c>
      <c r="K29" s="22"/>
      <c r="L29" s="22"/>
      <c r="M29" s="22"/>
      <c r="N29" s="22"/>
      <c r="O29" s="22">
        <v>0</v>
      </c>
      <c r="P29" s="22">
        <f t="shared" si="34"/>
        <v>0</v>
      </c>
      <c r="Q29" s="22">
        <f t="shared" si="35"/>
        <v>0</v>
      </c>
      <c r="R29" s="32">
        <v>0</v>
      </c>
      <c r="S29" s="22"/>
      <c r="T29" s="31"/>
      <c r="U29" s="22"/>
      <c r="V29" s="22"/>
      <c r="W29" s="22"/>
      <c r="X29" s="21" t="e">
        <f t="shared" si="8"/>
        <v>#DIV/0!</v>
      </c>
      <c r="Y29" s="28" t="e">
        <f t="shared" si="9"/>
        <v>#DIV/0!</v>
      </c>
      <c r="Z29" s="16" t="e">
        <f t="shared" si="10"/>
        <v>#DIV/0!</v>
      </c>
    </row>
    <row r="30" spans="1:26" s="7" customFormat="1" hidden="1" x14ac:dyDescent="0.25">
      <c r="A30" s="21">
        <v>29</v>
      </c>
      <c r="B30" s="22">
        <f t="shared" si="24"/>
        <v>0</v>
      </c>
      <c r="C30" s="22">
        <f t="shared" si="25"/>
        <v>0</v>
      </c>
      <c r="D30" s="22">
        <f t="shared" si="18"/>
        <v>0</v>
      </c>
      <c r="E30" s="32">
        <f t="shared" si="19"/>
        <v>0</v>
      </c>
      <c r="F30" s="22" t="e">
        <f t="shared" si="20"/>
        <v>#DIV/0!</v>
      </c>
      <c r="G30" s="22" t="e">
        <f t="shared" si="21"/>
        <v>#DIV/0!</v>
      </c>
      <c r="H30" s="22" t="e">
        <f t="shared" si="22"/>
        <v>#DIV/0!</v>
      </c>
      <c r="I30" s="22" t="e">
        <f>#REF!</f>
        <v>#REF!</v>
      </c>
      <c r="J30" s="22">
        <f t="shared" si="23"/>
        <v>0</v>
      </c>
      <c r="K30" s="22"/>
      <c r="L30" s="22"/>
      <c r="M30" s="22"/>
      <c r="N30" s="22"/>
      <c r="O30" s="22">
        <v>0</v>
      </c>
      <c r="P30" s="22">
        <f t="shared" ref="P30:P35" si="36">O30/1.2</f>
        <v>0</v>
      </c>
      <c r="Q30" s="22">
        <f t="shared" ref="Q30:Q35" si="37">P30/1.2</f>
        <v>0</v>
      </c>
      <c r="R30" s="32">
        <v>0</v>
      </c>
      <c r="S30" s="22"/>
      <c r="T30" s="31"/>
      <c r="U30" s="22"/>
      <c r="V30" s="22"/>
      <c r="W30" s="22"/>
      <c r="X30" s="21" t="e">
        <f t="shared" si="8"/>
        <v>#DIV/0!</v>
      </c>
      <c r="Y30" s="28" t="e">
        <f t="shared" si="9"/>
        <v>#DIV/0!</v>
      </c>
      <c r="Z30" s="16" t="e">
        <f t="shared" si="10"/>
        <v>#DIV/0!</v>
      </c>
    </row>
    <row r="31" spans="1:26" s="9" customFormat="1" x14ac:dyDescent="0.25">
      <c r="A31" s="21">
        <v>14</v>
      </c>
      <c r="B31" s="21">
        <f t="shared" ref="B31" si="38">Q31</f>
        <v>495</v>
      </c>
      <c r="C31" s="21">
        <f>B31*1.2</f>
        <v>594</v>
      </c>
      <c r="D31" s="21">
        <f t="shared" ref="D31" si="39">C31*1.2</f>
        <v>712.8</v>
      </c>
      <c r="E31" s="26">
        <f t="shared" ref="E31" si="40">R31</f>
        <v>3500000</v>
      </c>
      <c r="F31" s="21">
        <f t="shared" ref="F31" si="41">ROUND((E31/B31),0)</f>
        <v>7071</v>
      </c>
      <c r="G31" s="21">
        <f t="shared" ref="G31" si="42">ROUND((E31/C31),0)</f>
        <v>5892</v>
      </c>
      <c r="H31" s="21">
        <f t="shared" ref="H31" si="43">ROUND((E31/D31),0)</f>
        <v>4910</v>
      </c>
      <c r="I31" s="21" t="e">
        <f>#REF!</f>
        <v>#REF!</v>
      </c>
      <c r="J31" s="21">
        <f t="shared" ref="J31" si="44">S31</f>
        <v>2</v>
      </c>
      <c r="K31" s="21"/>
      <c r="L31" s="21"/>
      <c r="M31" s="21"/>
      <c r="N31" s="21"/>
      <c r="O31" s="21">
        <v>0</v>
      </c>
      <c r="P31" s="21">
        <f>Q31*1.2</f>
        <v>594</v>
      </c>
      <c r="Q31" s="21">
        <v>495</v>
      </c>
      <c r="R31" s="26">
        <v>3500000</v>
      </c>
      <c r="S31" s="21">
        <v>2</v>
      </c>
      <c r="T31" s="27">
        <v>4157000</v>
      </c>
      <c r="U31" s="26">
        <f>R31+425600+30000</f>
        <v>3955600</v>
      </c>
      <c r="V31" s="21" t="s">
        <v>41</v>
      </c>
      <c r="W31" s="21" t="s">
        <v>23</v>
      </c>
      <c r="X31" s="21">
        <f t="shared" si="8"/>
        <v>7070.7070707070707</v>
      </c>
      <c r="Y31" s="28">
        <f t="shared" si="9"/>
        <v>8397.9797979797986</v>
      </c>
      <c r="Z31" s="16">
        <f t="shared" si="10"/>
        <v>0.84195333172961262</v>
      </c>
    </row>
    <row r="32" spans="1:26" s="7" customFormat="1" hidden="1" x14ac:dyDescent="0.25">
      <c r="A32" s="21">
        <v>31</v>
      </c>
      <c r="B32" s="22">
        <f t="shared" si="24"/>
        <v>0</v>
      </c>
      <c r="C32" s="22">
        <f t="shared" si="25"/>
        <v>0</v>
      </c>
      <c r="D32" s="22">
        <f t="shared" si="18"/>
        <v>0</v>
      </c>
      <c r="E32" s="32">
        <f t="shared" si="19"/>
        <v>0</v>
      </c>
      <c r="F32" s="22" t="e">
        <f t="shared" si="20"/>
        <v>#DIV/0!</v>
      </c>
      <c r="G32" s="22" t="e">
        <f t="shared" si="21"/>
        <v>#DIV/0!</v>
      </c>
      <c r="H32" s="22" t="e">
        <f t="shared" si="22"/>
        <v>#DIV/0!</v>
      </c>
      <c r="I32" s="22" t="e">
        <f>#REF!</f>
        <v>#REF!</v>
      </c>
      <c r="J32" s="22">
        <f t="shared" si="23"/>
        <v>0</v>
      </c>
      <c r="K32" s="22"/>
      <c r="L32" s="22"/>
      <c r="M32" s="22"/>
      <c r="N32" s="22"/>
      <c r="O32" s="22">
        <v>0</v>
      </c>
      <c r="P32" s="22">
        <f t="shared" si="36"/>
        <v>0</v>
      </c>
      <c r="Q32" s="22">
        <f t="shared" si="37"/>
        <v>0</v>
      </c>
      <c r="R32" s="32">
        <v>0</v>
      </c>
      <c r="S32" s="22"/>
      <c r="T32" s="31"/>
      <c r="U32" s="22"/>
      <c r="V32" s="22"/>
      <c r="W32" s="22"/>
      <c r="X32" s="21" t="e">
        <f t="shared" si="8"/>
        <v>#DIV/0!</v>
      </c>
      <c r="Y32" s="28" t="e">
        <f t="shared" si="9"/>
        <v>#DIV/0!</v>
      </c>
      <c r="Z32" s="16" t="e">
        <f t="shared" si="10"/>
        <v>#DIV/0!</v>
      </c>
    </row>
    <row r="33" spans="1:29" s="7" customFormat="1" hidden="1" x14ac:dyDescent="0.25">
      <c r="A33" s="21">
        <v>32</v>
      </c>
      <c r="B33" s="22">
        <f t="shared" si="24"/>
        <v>0</v>
      </c>
      <c r="C33" s="22">
        <f t="shared" si="25"/>
        <v>0</v>
      </c>
      <c r="D33" s="22">
        <f t="shared" si="18"/>
        <v>0</v>
      </c>
      <c r="E33" s="32">
        <f t="shared" si="19"/>
        <v>0</v>
      </c>
      <c r="F33" s="22" t="e">
        <f t="shared" si="20"/>
        <v>#DIV/0!</v>
      </c>
      <c r="G33" s="22" t="e">
        <f t="shared" si="21"/>
        <v>#DIV/0!</v>
      </c>
      <c r="H33" s="22" t="e">
        <f t="shared" si="22"/>
        <v>#DIV/0!</v>
      </c>
      <c r="I33" s="22" t="e">
        <f>#REF!</f>
        <v>#REF!</v>
      </c>
      <c r="J33" s="22">
        <f t="shared" si="23"/>
        <v>0</v>
      </c>
      <c r="K33" s="22"/>
      <c r="L33" s="22"/>
      <c r="M33" s="22"/>
      <c r="N33" s="22"/>
      <c r="O33" s="22">
        <v>0</v>
      </c>
      <c r="P33" s="22">
        <f t="shared" si="36"/>
        <v>0</v>
      </c>
      <c r="Q33" s="22">
        <f t="shared" si="37"/>
        <v>0</v>
      </c>
      <c r="R33" s="32">
        <v>0</v>
      </c>
      <c r="S33" s="22"/>
      <c r="T33" s="31"/>
      <c r="U33" s="22"/>
      <c r="V33" s="22"/>
      <c r="W33" s="22"/>
      <c r="X33" s="21" t="e">
        <f t="shared" si="8"/>
        <v>#DIV/0!</v>
      </c>
      <c r="Y33" s="28" t="e">
        <f t="shared" si="9"/>
        <v>#DIV/0!</v>
      </c>
      <c r="Z33" s="16" t="e">
        <f t="shared" si="10"/>
        <v>#DIV/0!</v>
      </c>
    </row>
    <row r="34" spans="1:29" s="7" customFormat="1" hidden="1" x14ac:dyDescent="0.25">
      <c r="A34" s="21">
        <v>33</v>
      </c>
      <c r="B34" s="22">
        <f t="shared" si="24"/>
        <v>0</v>
      </c>
      <c r="C34" s="22">
        <f t="shared" si="25"/>
        <v>0</v>
      </c>
      <c r="D34" s="22">
        <f t="shared" si="18"/>
        <v>0</v>
      </c>
      <c r="E34" s="32">
        <f t="shared" si="19"/>
        <v>0</v>
      </c>
      <c r="F34" s="22" t="e">
        <f t="shared" si="20"/>
        <v>#DIV/0!</v>
      </c>
      <c r="G34" s="22" t="e">
        <f t="shared" si="21"/>
        <v>#DIV/0!</v>
      </c>
      <c r="H34" s="22" t="e">
        <f t="shared" si="22"/>
        <v>#DIV/0!</v>
      </c>
      <c r="I34" s="22" t="e">
        <f>#REF!</f>
        <v>#REF!</v>
      </c>
      <c r="J34" s="22">
        <f t="shared" si="23"/>
        <v>0</v>
      </c>
      <c r="K34" s="22"/>
      <c r="L34" s="22"/>
      <c r="M34" s="22"/>
      <c r="N34" s="22"/>
      <c r="O34" s="22">
        <v>0</v>
      </c>
      <c r="P34" s="22">
        <f t="shared" si="36"/>
        <v>0</v>
      </c>
      <c r="Q34" s="22">
        <f t="shared" si="37"/>
        <v>0</v>
      </c>
      <c r="R34" s="32">
        <v>0</v>
      </c>
      <c r="S34" s="22"/>
      <c r="T34" s="31"/>
      <c r="U34" s="22"/>
      <c r="V34" s="22"/>
      <c r="W34" s="22"/>
      <c r="X34" s="21" t="e">
        <f t="shared" si="8"/>
        <v>#DIV/0!</v>
      </c>
      <c r="Y34" s="28" t="e">
        <f t="shared" si="9"/>
        <v>#DIV/0!</v>
      </c>
      <c r="Z34" s="16" t="e">
        <f t="shared" si="10"/>
        <v>#DIV/0!</v>
      </c>
    </row>
    <row r="35" spans="1:29" s="7" customFormat="1" hidden="1" x14ac:dyDescent="0.25">
      <c r="A35" s="21">
        <v>34</v>
      </c>
      <c r="B35" s="22">
        <f t="shared" si="24"/>
        <v>0</v>
      </c>
      <c r="C35" s="22">
        <f t="shared" si="25"/>
        <v>0</v>
      </c>
      <c r="D35" s="22">
        <f t="shared" si="18"/>
        <v>0</v>
      </c>
      <c r="E35" s="32">
        <f t="shared" si="19"/>
        <v>0</v>
      </c>
      <c r="F35" s="22" t="e">
        <f t="shared" si="20"/>
        <v>#DIV/0!</v>
      </c>
      <c r="G35" s="22" t="e">
        <f t="shared" si="21"/>
        <v>#DIV/0!</v>
      </c>
      <c r="H35" s="22" t="e">
        <f t="shared" si="22"/>
        <v>#DIV/0!</v>
      </c>
      <c r="I35" s="22" t="e">
        <f>#REF!</f>
        <v>#REF!</v>
      </c>
      <c r="J35" s="22">
        <f t="shared" si="23"/>
        <v>0</v>
      </c>
      <c r="K35" s="22"/>
      <c r="L35" s="22"/>
      <c r="M35" s="22"/>
      <c r="N35" s="22"/>
      <c r="O35" s="22">
        <v>0</v>
      </c>
      <c r="P35" s="22">
        <f t="shared" si="36"/>
        <v>0</v>
      </c>
      <c r="Q35" s="22">
        <f t="shared" si="37"/>
        <v>0</v>
      </c>
      <c r="R35" s="32">
        <v>0</v>
      </c>
      <c r="S35" s="22"/>
      <c r="T35" s="31"/>
      <c r="U35" s="22"/>
      <c r="V35" s="22"/>
      <c r="W35" s="22"/>
      <c r="X35" s="21" t="e">
        <f t="shared" si="8"/>
        <v>#DIV/0!</v>
      </c>
      <c r="Y35" s="28" t="e">
        <f t="shared" si="9"/>
        <v>#DIV/0!</v>
      </c>
      <c r="Z35" s="16" t="e">
        <f t="shared" si="10"/>
        <v>#DIV/0!</v>
      </c>
    </row>
    <row r="36" spans="1:29" s="9" customFormat="1" x14ac:dyDescent="0.25">
      <c r="A36" s="21">
        <v>15</v>
      </c>
      <c r="B36" s="21">
        <f t="shared" si="24"/>
        <v>686</v>
      </c>
      <c r="C36" s="21">
        <f t="shared" si="25"/>
        <v>823.19999999999993</v>
      </c>
      <c r="D36" s="21">
        <f t="shared" si="18"/>
        <v>987.83999999999992</v>
      </c>
      <c r="E36" s="26">
        <f t="shared" si="19"/>
        <v>4950000</v>
      </c>
      <c r="F36" s="21">
        <f t="shared" si="20"/>
        <v>7216</v>
      </c>
      <c r="G36" s="21">
        <f t="shared" si="21"/>
        <v>6013</v>
      </c>
      <c r="H36" s="21">
        <f t="shared" si="22"/>
        <v>5011</v>
      </c>
      <c r="I36" s="21" t="e">
        <f>#REF!</f>
        <v>#REF!</v>
      </c>
      <c r="J36" s="21">
        <f t="shared" si="23"/>
        <v>7</v>
      </c>
      <c r="K36" s="21"/>
      <c r="L36" s="21"/>
      <c r="M36" s="21"/>
      <c r="N36" s="21"/>
      <c r="O36" s="21">
        <v>0</v>
      </c>
      <c r="P36" s="21">
        <f>Q36*1.2</f>
        <v>823.19999999999993</v>
      </c>
      <c r="Q36" s="21">
        <v>686</v>
      </c>
      <c r="R36" s="26">
        <v>4950000</v>
      </c>
      <c r="S36" s="21">
        <v>7</v>
      </c>
      <c r="T36" s="27">
        <v>5995000</v>
      </c>
      <c r="U36" s="26">
        <f>R36+463500+30000</f>
        <v>5443500</v>
      </c>
      <c r="V36" s="21" t="s">
        <v>42</v>
      </c>
      <c r="W36" s="21" t="s">
        <v>23</v>
      </c>
      <c r="X36" s="21">
        <f t="shared" si="8"/>
        <v>7215.7434402332365</v>
      </c>
      <c r="Y36" s="28">
        <f t="shared" si="9"/>
        <v>8739.0670553935852</v>
      </c>
      <c r="Z36" s="16">
        <f t="shared" si="10"/>
        <v>0.82568807339449557</v>
      </c>
    </row>
    <row r="37" spans="1:29" s="9" customFormat="1" x14ac:dyDescent="0.25">
      <c r="A37" s="21">
        <v>16</v>
      </c>
      <c r="B37" s="21">
        <f t="shared" si="24"/>
        <v>686</v>
      </c>
      <c r="C37" s="21">
        <f t="shared" si="25"/>
        <v>823.19999999999993</v>
      </c>
      <c r="D37" s="21">
        <f t="shared" si="18"/>
        <v>987.83999999999992</v>
      </c>
      <c r="E37" s="26">
        <f t="shared" si="19"/>
        <v>4935000</v>
      </c>
      <c r="F37" s="21">
        <f t="shared" si="20"/>
        <v>7194</v>
      </c>
      <c r="G37" s="21">
        <f t="shared" si="21"/>
        <v>5995</v>
      </c>
      <c r="H37" s="21">
        <f t="shared" si="22"/>
        <v>4996</v>
      </c>
      <c r="I37" s="21" t="e">
        <f>#REF!</f>
        <v>#REF!</v>
      </c>
      <c r="J37" s="21">
        <f t="shared" si="23"/>
        <v>1</v>
      </c>
      <c r="K37" s="21"/>
      <c r="L37" s="21"/>
      <c r="M37" s="21"/>
      <c r="N37" s="21"/>
      <c r="O37" s="21">
        <v>0</v>
      </c>
      <c r="P37" s="21">
        <f>Q37*1.2</f>
        <v>823.19999999999993</v>
      </c>
      <c r="Q37" s="21">
        <v>686</v>
      </c>
      <c r="R37" s="26">
        <v>4935000</v>
      </c>
      <c r="S37" s="21">
        <v>1</v>
      </c>
      <c r="T37" s="27">
        <v>5715000</v>
      </c>
      <c r="U37" s="26">
        <f>R37+445500+30000</f>
        <v>5410500</v>
      </c>
      <c r="V37" s="21" t="s">
        <v>35</v>
      </c>
      <c r="W37" s="21" t="s">
        <v>32</v>
      </c>
      <c r="X37" s="21">
        <f t="shared" si="8"/>
        <v>7193.8775510204077</v>
      </c>
      <c r="Y37" s="28">
        <f t="shared" si="9"/>
        <v>8330.9037900874628</v>
      </c>
      <c r="Z37" s="16">
        <f t="shared" si="10"/>
        <v>0.86351706036745413</v>
      </c>
    </row>
    <row r="38" spans="1:29" ht="31.5" customHeight="1" x14ac:dyDescent="0.5">
      <c r="A38" s="12"/>
      <c r="B38" s="13">
        <f t="shared" si="24"/>
        <v>0</v>
      </c>
      <c r="C38" s="13">
        <f t="shared" si="25"/>
        <v>0</v>
      </c>
      <c r="D38" s="13">
        <f t="shared" si="18"/>
        <v>0</v>
      </c>
      <c r="E38" s="14">
        <f t="shared" si="19"/>
        <v>0</v>
      </c>
      <c r="F38" s="15" t="e">
        <f t="shared" si="20"/>
        <v>#DIV/0!</v>
      </c>
      <c r="G38" s="15" t="e">
        <f t="shared" si="21"/>
        <v>#DIV/0!</v>
      </c>
      <c r="H38" s="15" t="e">
        <f t="shared" si="22"/>
        <v>#DIV/0!</v>
      </c>
      <c r="I38" s="17" t="s">
        <v>18</v>
      </c>
      <c r="J38" s="13">
        <f t="shared" si="23"/>
        <v>0</v>
      </c>
      <c r="O38">
        <v>0</v>
      </c>
      <c r="P38">
        <f t="shared" ref="P38" si="45">O38/1.2</f>
        <v>0</v>
      </c>
      <c r="Q38">
        <f t="shared" ref="Q38" si="46">P38/1.2</f>
        <v>0</v>
      </c>
      <c r="R38" s="4">
        <v>0</v>
      </c>
      <c r="S38" s="7"/>
      <c r="T38" s="8"/>
      <c r="X38" s="9" t="e">
        <f t="shared" ref="X38:X49" si="47">ROUND(R38/P38,0)</f>
        <v>#DIV/0!</v>
      </c>
      <c r="Y38" s="16" t="e">
        <f t="shared" ref="Y38:Y48" si="48">ROUND(T38/P38,0)</f>
        <v>#DIV/0!</v>
      </c>
    </row>
    <row r="39" spans="1:29" x14ac:dyDescent="0.25">
      <c r="A39" s="12"/>
      <c r="B39" s="13">
        <f t="shared" si="24"/>
        <v>0</v>
      </c>
      <c r="C39" s="13">
        <f t="shared" si="25"/>
        <v>0</v>
      </c>
      <c r="D39" s="13">
        <f t="shared" ref="D39:D41" si="49">C39*1.2</f>
        <v>0</v>
      </c>
      <c r="E39" s="14">
        <f t="shared" ref="E39:E41" si="50">R39</f>
        <v>0</v>
      </c>
      <c r="F39" s="15" t="e">
        <f t="shared" ref="F39:F41" si="51">ROUND((E39/B39),0)</f>
        <v>#DIV/0!</v>
      </c>
      <c r="G39" s="15" t="e">
        <f t="shared" ref="G39:G41" si="52">ROUND((E39/C39),0)</f>
        <v>#DIV/0!</v>
      </c>
      <c r="H39" s="13" t="e">
        <f t="shared" ref="H39:H41" si="53">ROUND((E39/D39),0)</f>
        <v>#DIV/0!</v>
      </c>
      <c r="I39" s="13" t="e">
        <f>#REF!</f>
        <v>#REF!</v>
      </c>
      <c r="J39" s="13">
        <f t="shared" ref="J39:J41" si="54">S39</f>
        <v>0</v>
      </c>
      <c r="O39">
        <v>0</v>
      </c>
      <c r="P39">
        <v>0</v>
      </c>
      <c r="Q39">
        <v>0</v>
      </c>
      <c r="R39" s="2">
        <v>0</v>
      </c>
      <c r="S39" s="7">
        <v>0</v>
      </c>
      <c r="T39" s="7">
        <v>0</v>
      </c>
      <c r="V39">
        <v>0</v>
      </c>
      <c r="X39" s="18" t="e">
        <f t="shared" si="47"/>
        <v>#DIV/0!</v>
      </c>
      <c r="Y39" s="16" t="e">
        <f t="shared" si="48"/>
        <v>#DIV/0!</v>
      </c>
    </row>
    <row r="40" spans="1:29" x14ac:dyDescent="0.25">
      <c r="A40" s="12"/>
      <c r="B40" s="13">
        <f t="shared" si="24"/>
        <v>0</v>
      </c>
      <c r="C40" s="13">
        <f t="shared" si="25"/>
        <v>0</v>
      </c>
      <c r="D40" s="13">
        <f t="shared" si="49"/>
        <v>0</v>
      </c>
      <c r="E40" s="14">
        <f t="shared" si="50"/>
        <v>0</v>
      </c>
      <c r="F40" s="15" t="e">
        <f t="shared" si="51"/>
        <v>#DIV/0!</v>
      </c>
      <c r="G40" s="13" t="e">
        <f t="shared" si="52"/>
        <v>#DIV/0!</v>
      </c>
      <c r="H40" s="13" t="e">
        <f t="shared" si="53"/>
        <v>#DIV/0!</v>
      </c>
      <c r="I40" s="13" t="e">
        <f>#REF!</f>
        <v>#REF!</v>
      </c>
      <c r="J40" s="13">
        <f t="shared" si="54"/>
        <v>0</v>
      </c>
      <c r="O40">
        <v>0</v>
      </c>
      <c r="P40">
        <v>0</v>
      </c>
      <c r="Q40">
        <v>0</v>
      </c>
      <c r="R40" s="2">
        <v>0</v>
      </c>
      <c r="S40" s="7">
        <v>0</v>
      </c>
      <c r="T40" s="7">
        <v>0</v>
      </c>
      <c r="V40">
        <v>0</v>
      </c>
      <c r="X40" s="18" t="e">
        <f t="shared" si="47"/>
        <v>#DIV/0!</v>
      </c>
      <c r="Y40" s="16" t="e">
        <f t="shared" si="48"/>
        <v>#DIV/0!</v>
      </c>
    </row>
    <row r="41" spans="1:29" x14ac:dyDescent="0.25">
      <c r="A41" s="12"/>
      <c r="B41" s="13">
        <f t="shared" ref="B41:B46" si="55">Q41</f>
        <v>0</v>
      </c>
      <c r="C41" s="13">
        <f t="shared" ref="C41:C46" si="56">B41*1.2</f>
        <v>0</v>
      </c>
      <c r="D41" s="13">
        <f t="shared" si="49"/>
        <v>0</v>
      </c>
      <c r="E41" s="14">
        <f t="shared" si="50"/>
        <v>0</v>
      </c>
      <c r="F41" s="15" t="e">
        <f t="shared" si="51"/>
        <v>#DIV/0!</v>
      </c>
      <c r="G41" s="15" t="e">
        <f t="shared" si="52"/>
        <v>#DIV/0!</v>
      </c>
      <c r="H41" s="15" t="e">
        <f t="shared" si="53"/>
        <v>#DIV/0!</v>
      </c>
      <c r="I41" s="13" t="e">
        <f>#REF!</f>
        <v>#REF!</v>
      </c>
      <c r="J41" s="13">
        <f t="shared" si="54"/>
        <v>0</v>
      </c>
      <c r="O41">
        <v>0</v>
      </c>
      <c r="P41">
        <v>0</v>
      </c>
      <c r="Q41">
        <f t="shared" ref="Q41" si="57">P41/1.2</f>
        <v>0</v>
      </c>
      <c r="R41" s="4">
        <v>0</v>
      </c>
      <c r="S41" s="7">
        <v>0</v>
      </c>
      <c r="T41" s="8">
        <v>0</v>
      </c>
      <c r="V41">
        <v>0</v>
      </c>
      <c r="X41" s="9" t="e">
        <f t="shared" si="47"/>
        <v>#DIV/0!</v>
      </c>
      <c r="Y41" s="16" t="e">
        <f t="shared" si="48"/>
        <v>#DIV/0!</v>
      </c>
    </row>
    <row r="42" spans="1:29" x14ac:dyDescent="0.25">
      <c r="A42" s="3">
        <f t="shared" ref="A42:A46" si="58">N42</f>
        <v>0</v>
      </c>
      <c r="B42" s="13">
        <f t="shared" si="55"/>
        <v>0</v>
      </c>
      <c r="C42" s="13">
        <f t="shared" si="56"/>
        <v>0</v>
      </c>
      <c r="D42" s="13">
        <f t="shared" ref="D42:D47" si="59">C42*1.2</f>
        <v>0</v>
      </c>
      <c r="E42" s="14">
        <f t="shared" ref="E42:E47" si="60">R42</f>
        <v>0</v>
      </c>
      <c r="F42" s="15" t="e">
        <f t="shared" ref="F42:F47" si="61">ROUND((E42/B42),0)</f>
        <v>#DIV/0!</v>
      </c>
      <c r="G42" s="15" t="e">
        <f t="shared" ref="G42:G47" si="62">ROUND((E42/C42),0)</f>
        <v>#DIV/0!</v>
      </c>
      <c r="H42" s="13" t="e">
        <f t="shared" ref="H42:H47" si="63">ROUND((E42/D42),0)</f>
        <v>#DIV/0!</v>
      </c>
      <c r="I42" s="13" t="e">
        <f>#REF!</f>
        <v>#REF!</v>
      </c>
      <c r="J42" s="13">
        <f t="shared" ref="J42:J47" si="64">S42</f>
        <v>0</v>
      </c>
      <c r="O42">
        <v>0</v>
      </c>
      <c r="P42">
        <f t="shared" ref="P42:P47" si="65">O42/1.2</f>
        <v>0</v>
      </c>
      <c r="Q42">
        <f t="shared" ref="Q42:Q47" si="66">P42/1.2</f>
        <v>0</v>
      </c>
      <c r="R42" s="2">
        <v>0</v>
      </c>
      <c r="S42" s="7"/>
      <c r="T42" s="7"/>
      <c r="X42" s="9" t="e">
        <f t="shared" si="47"/>
        <v>#DIV/0!</v>
      </c>
      <c r="Y42" s="16" t="e">
        <f t="shared" si="48"/>
        <v>#DIV/0!</v>
      </c>
      <c r="AC42" s="33"/>
    </row>
    <row r="43" spans="1:29" x14ac:dyDescent="0.25">
      <c r="A43" s="3">
        <f t="shared" si="58"/>
        <v>0</v>
      </c>
      <c r="B43" s="13">
        <f t="shared" si="55"/>
        <v>0</v>
      </c>
      <c r="C43" s="13">
        <f t="shared" si="56"/>
        <v>0</v>
      </c>
      <c r="D43" s="13">
        <f t="shared" si="59"/>
        <v>0</v>
      </c>
      <c r="E43" s="14">
        <f t="shared" si="60"/>
        <v>0</v>
      </c>
      <c r="F43" s="15" t="e">
        <f t="shared" si="61"/>
        <v>#DIV/0!</v>
      </c>
      <c r="G43" s="13" t="e">
        <f t="shared" si="62"/>
        <v>#DIV/0!</v>
      </c>
      <c r="H43" s="13" t="e">
        <f t="shared" si="63"/>
        <v>#DIV/0!</v>
      </c>
      <c r="I43" s="13" t="e">
        <f>#REF!</f>
        <v>#REF!</v>
      </c>
      <c r="J43" s="13">
        <f t="shared" si="64"/>
        <v>0</v>
      </c>
      <c r="O43">
        <v>0</v>
      </c>
      <c r="P43">
        <f t="shared" si="65"/>
        <v>0</v>
      </c>
      <c r="Q43">
        <f t="shared" si="66"/>
        <v>0</v>
      </c>
      <c r="R43" s="2">
        <v>0</v>
      </c>
      <c r="S43" s="7"/>
      <c r="T43" s="7"/>
      <c r="X43" s="9" t="e">
        <f t="shared" si="47"/>
        <v>#DIV/0!</v>
      </c>
      <c r="Y43" s="16" t="e">
        <f t="shared" si="48"/>
        <v>#DIV/0!</v>
      </c>
    </row>
    <row r="44" spans="1:29" x14ac:dyDescent="0.25">
      <c r="A44" s="3">
        <f t="shared" si="58"/>
        <v>0</v>
      </c>
      <c r="B44" s="13">
        <f t="shared" si="55"/>
        <v>0</v>
      </c>
      <c r="C44" s="13">
        <f t="shared" si="56"/>
        <v>0</v>
      </c>
      <c r="D44" s="13">
        <f t="shared" si="59"/>
        <v>0</v>
      </c>
      <c r="E44" s="14">
        <f t="shared" si="60"/>
        <v>0</v>
      </c>
      <c r="F44" s="15" t="e">
        <f t="shared" si="61"/>
        <v>#DIV/0!</v>
      </c>
      <c r="G44" s="15" t="e">
        <f t="shared" si="62"/>
        <v>#DIV/0!</v>
      </c>
      <c r="H44" s="15" t="e">
        <f t="shared" si="63"/>
        <v>#DIV/0!</v>
      </c>
      <c r="I44" s="13" t="e">
        <f>#REF!</f>
        <v>#REF!</v>
      </c>
      <c r="J44" s="13">
        <f t="shared" si="64"/>
        <v>0</v>
      </c>
      <c r="O44">
        <v>0</v>
      </c>
      <c r="P44">
        <f t="shared" si="65"/>
        <v>0</v>
      </c>
      <c r="Q44">
        <f t="shared" si="66"/>
        <v>0</v>
      </c>
      <c r="R44" s="4">
        <v>0</v>
      </c>
      <c r="S44" s="7"/>
      <c r="T44" s="8"/>
      <c r="X44" s="9" t="e">
        <f t="shared" si="47"/>
        <v>#DIV/0!</v>
      </c>
      <c r="Y44" s="16" t="e">
        <f t="shared" si="48"/>
        <v>#DIV/0!</v>
      </c>
    </row>
    <row r="45" spans="1:29" x14ac:dyDescent="0.25">
      <c r="A45" s="3">
        <f t="shared" si="58"/>
        <v>0</v>
      </c>
      <c r="B45" s="13">
        <f t="shared" si="55"/>
        <v>0</v>
      </c>
      <c r="C45" s="13">
        <f t="shared" si="56"/>
        <v>0</v>
      </c>
      <c r="D45" s="13">
        <f t="shared" si="59"/>
        <v>0</v>
      </c>
      <c r="E45" s="14">
        <f t="shared" si="60"/>
        <v>0</v>
      </c>
      <c r="F45" s="15" t="e">
        <f t="shared" si="61"/>
        <v>#DIV/0!</v>
      </c>
      <c r="G45" s="15" t="e">
        <f t="shared" si="62"/>
        <v>#DIV/0!</v>
      </c>
      <c r="H45" s="13" t="e">
        <f t="shared" si="63"/>
        <v>#DIV/0!</v>
      </c>
      <c r="I45" s="13" t="e">
        <f>#REF!</f>
        <v>#REF!</v>
      </c>
      <c r="J45" s="13">
        <f t="shared" si="64"/>
        <v>0</v>
      </c>
      <c r="O45">
        <v>0</v>
      </c>
      <c r="P45">
        <f t="shared" si="65"/>
        <v>0</v>
      </c>
      <c r="Q45">
        <f t="shared" si="66"/>
        <v>0</v>
      </c>
      <c r="R45" s="2">
        <v>0</v>
      </c>
      <c r="S45" s="7"/>
      <c r="T45" s="7"/>
      <c r="X45" s="9" t="e">
        <f t="shared" si="47"/>
        <v>#DIV/0!</v>
      </c>
      <c r="Y45" s="16" t="e">
        <f t="shared" si="48"/>
        <v>#DIV/0!</v>
      </c>
    </row>
    <row r="46" spans="1:29" x14ac:dyDescent="0.25">
      <c r="A46" s="3">
        <f t="shared" si="58"/>
        <v>0</v>
      </c>
      <c r="B46" s="13">
        <f t="shared" si="55"/>
        <v>0</v>
      </c>
      <c r="C46" s="13">
        <f t="shared" si="56"/>
        <v>0</v>
      </c>
      <c r="D46" s="13">
        <f t="shared" si="59"/>
        <v>0</v>
      </c>
      <c r="E46" s="14">
        <f t="shared" si="60"/>
        <v>0</v>
      </c>
      <c r="F46" s="15" t="e">
        <f t="shared" si="61"/>
        <v>#DIV/0!</v>
      </c>
      <c r="G46" s="13" t="e">
        <f t="shared" si="62"/>
        <v>#DIV/0!</v>
      </c>
      <c r="H46" s="13" t="e">
        <f t="shared" si="63"/>
        <v>#DIV/0!</v>
      </c>
      <c r="I46" s="13" t="e">
        <f>#REF!</f>
        <v>#REF!</v>
      </c>
      <c r="J46" s="13">
        <f t="shared" si="64"/>
        <v>0</v>
      </c>
      <c r="O46">
        <v>0</v>
      </c>
      <c r="P46">
        <f t="shared" si="65"/>
        <v>0</v>
      </c>
      <c r="Q46">
        <f t="shared" si="66"/>
        <v>0</v>
      </c>
      <c r="R46" s="2">
        <v>0</v>
      </c>
      <c r="S46" s="7"/>
      <c r="T46" s="7"/>
      <c r="X46" s="9" t="e">
        <f t="shared" si="47"/>
        <v>#DIV/0!</v>
      </c>
      <c r="Y46" s="16" t="e">
        <f t="shared" si="48"/>
        <v>#DIV/0!</v>
      </c>
    </row>
    <row r="47" spans="1:29" x14ac:dyDescent="0.25">
      <c r="A47" s="3">
        <f t="shared" ref="A47:A49" si="67">N47</f>
        <v>0</v>
      </c>
      <c r="B47" s="13">
        <f t="shared" ref="B47:B49" si="68">Q47</f>
        <v>0</v>
      </c>
      <c r="C47" s="13">
        <f t="shared" ref="C47:C49" si="69">B47*1.2</f>
        <v>0</v>
      </c>
      <c r="D47" s="13">
        <f t="shared" si="59"/>
        <v>0</v>
      </c>
      <c r="E47" s="14">
        <f t="shared" si="60"/>
        <v>0</v>
      </c>
      <c r="F47" s="15" t="e">
        <f t="shared" si="61"/>
        <v>#DIV/0!</v>
      </c>
      <c r="G47" s="15" t="e">
        <f t="shared" si="62"/>
        <v>#DIV/0!</v>
      </c>
      <c r="H47" s="15" t="e">
        <f t="shared" si="63"/>
        <v>#DIV/0!</v>
      </c>
      <c r="I47" s="13" t="e">
        <f>#REF!</f>
        <v>#REF!</v>
      </c>
      <c r="J47" s="13">
        <f t="shared" si="64"/>
        <v>0</v>
      </c>
      <c r="O47">
        <v>0</v>
      </c>
      <c r="P47">
        <f t="shared" si="65"/>
        <v>0</v>
      </c>
      <c r="Q47">
        <f t="shared" si="66"/>
        <v>0</v>
      </c>
      <c r="R47" s="4">
        <v>0</v>
      </c>
      <c r="S47" s="7"/>
      <c r="T47" s="8"/>
      <c r="X47" s="9" t="e">
        <f t="shared" si="47"/>
        <v>#DIV/0!</v>
      </c>
      <c r="Y47" s="16" t="e">
        <f t="shared" si="48"/>
        <v>#DIV/0!</v>
      </c>
    </row>
    <row r="48" spans="1:29" x14ac:dyDescent="0.25">
      <c r="A48" s="3">
        <f t="shared" si="67"/>
        <v>0</v>
      </c>
      <c r="B48" s="13">
        <f t="shared" si="68"/>
        <v>0</v>
      </c>
      <c r="C48" s="13">
        <f t="shared" si="69"/>
        <v>0</v>
      </c>
      <c r="D48" s="13">
        <f t="shared" ref="D48:D49" si="70">C48*1.2</f>
        <v>0</v>
      </c>
      <c r="E48" s="14">
        <f t="shared" ref="E48:E49" si="71">R48</f>
        <v>0</v>
      </c>
      <c r="F48" s="15" t="e">
        <f t="shared" ref="F48:F49" si="72">ROUND((E48/B48),0)</f>
        <v>#DIV/0!</v>
      </c>
      <c r="G48" s="15" t="e">
        <f t="shared" ref="G48:G49" si="73">ROUND((E48/C48),0)</f>
        <v>#DIV/0!</v>
      </c>
      <c r="H48" s="13" t="e">
        <f t="shared" ref="H48:H49" si="74">ROUND((E48/D48),0)</f>
        <v>#DIV/0!</v>
      </c>
      <c r="I48" s="13" t="e">
        <f>#REF!</f>
        <v>#REF!</v>
      </c>
      <c r="J48" s="13">
        <f t="shared" ref="J48:J49" si="75">S48</f>
        <v>0</v>
      </c>
      <c r="O48">
        <v>0</v>
      </c>
      <c r="P48">
        <f t="shared" ref="P48:P49" si="76">O48/1.2</f>
        <v>0</v>
      </c>
      <c r="Q48">
        <f t="shared" ref="Q48:Q49" si="77">P48/1.2</f>
        <v>0</v>
      </c>
      <c r="R48" s="2">
        <v>0</v>
      </c>
      <c r="S48" s="7"/>
      <c r="T48" s="7"/>
      <c r="X48" s="9" t="e">
        <f t="shared" si="47"/>
        <v>#DIV/0!</v>
      </c>
      <c r="Y48" s="16" t="e">
        <f t="shared" si="48"/>
        <v>#DIV/0!</v>
      </c>
    </row>
    <row r="49" spans="1:24" x14ac:dyDescent="0.25">
      <c r="A49" s="3">
        <f t="shared" si="67"/>
        <v>0</v>
      </c>
      <c r="B49" s="13">
        <f t="shared" si="68"/>
        <v>0</v>
      </c>
      <c r="C49" s="13">
        <f t="shared" si="69"/>
        <v>0</v>
      </c>
      <c r="D49" s="13">
        <f t="shared" si="70"/>
        <v>0</v>
      </c>
      <c r="E49" s="14">
        <f t="shared" si="71"/>
        <v>0</v>
      </c>
      <c r="F49" s="15" t="e">
        <f t="shared" si="72"/>
        <v>#DIV/0!</v>
      </c>
      <c r="G49" s="13" t="e">
        <f t="shared" si="73"/>
        <v>#DIV/0!</v>
      </c>
      <c r="H49" s="13" t="e">
        <f t="shared" si="74"/>
        <v>#DIV/0!</v>
      </c>
      <c r="I49" s="13" t="e">
        <f>#REF!</f>
        <v>#REF!</v>
      </c>
      <c r="J49" s="13">
        <f t="shared" si="75"/>
        <v>0</v>
      </c>
      <c r="O49">
        <v>0</v>
      </c>
      <c r="P49">
        <f t="shared" si="76"/>
        <v>0</v>
      </c>
      <c r="Q49">
        <f t="shared" si="77"/>
        <v>0</v>
      </c>
      <c r="R49" s="2">
        <v>0</v>
      </c>
      <c r="S49" s="7"/>
      <c r="T49" s="7"/>
      <c r="X49" s="9" t="e">
        <f t="shared" si="47"/>
        <v>#DIV/0!</v>
      </c>
    </row>
    <row r="50" spans="1:24" x14ac:dyDescent="0.25">
      <c r="P50" s="7"/>
      <c r="Q50" s="19"/>
      <c r="R50" s="19"/>
      <c r="T50" s="11"/>
      <c r="U50" s="11"/>
      <c r="V50" s="9"/>
      <c r="W50" s="9"/>
      <c r="X50" s="9"/>
    </row>
    <row r="51" spans="1:24" x14ac:dyDescent="0.25">
      <c r="P51" s="7"/>
      <c r="Q51" s="7"/>
      <c r="R51" s="7"/>
      <c r="T51" s="9"/>
      <c r="U51" s="9"/>
      <c r="V51" s="9"/>
      <c r="W51" s="9"/>
      <c r="X51" s="9"/>
    </row>
    <row r="52" spans="1:24" x14ac:dyDescent="0.25">
      <c r="P52" s="7"/>
      <c r="Q52" s="7"/>
      <c r="R52" s="7"/>
      <c r="T52" s="9"/>
      <c r="U52" s="9"/>
      <c r="V52" s="9" t="s">
        <v>20</v>
      </c>
      <c r="W52" s="9"/>
      <c r="X52" s="9"/>
    </row>
    <row r="53" spans="1:24" x14ac:dyDescent="0.25">
      <c r="P53" s="7"/>
      <c r="Q53" s="7"/>
      <c r="R53" s="20"/>
      <c r="T53" s="10"/>
      <c r="U53" s="10"/>
      <c r="V53" s="9" t="s">
        <v>21</v>
      </c>
      <c r="W53" s="9">
        <v>495</v>
      </c>
      <c r="X53" s="9"/>
    </row>
    <row r="54" spans="1:24" x14ac:dyDescent="0.25">
      <c r="P54" s="7"/>
      <c r="Q54" s="7"/>
      <c r="R54" s="7"/>
      <c r="T54" s="9"/>
      <c r="U54" s="9"/>
      <c r="V54" s="9" t="s">
        <v>19</v>
      </c>
      <c r="W54" s="9">
        <v>6162</v>
      </c>
      <c r="X54" s="9"/>
    </row>
    <row r="55" spans="1:24" x14ac:dyDescent="0.25">
      <c r="P55" s="7"/>
      <c r="Q55" s="7"/>
      <c r="R55" s="7"/>
      <c r="T55" s="9"/>
      <c r="U55" s="9"/>
      <c r="V55" s="9"/>
      <c r="W55" s="9">
        <v>3050000</v>
      </c>
      <c r="X55" s="9"/>
    </row>
    <row r="56" spans="1:24" x14ac:dyDescent="0.25">
      <c r="P56" s="7"/>
      <c r="Q56" s="7"/>
      <c r="R56" s="7"/>
      <c r="T56" s="9"/>
      <c r="U56" s="9"/>
      <c r="V56" s="9"/>
      <c r="W56" s="9"/>
      <c r="X56" s="9"/>
    </row>
    <row r="57" spans="1:24" x14ac:dyDescent="0.25">
      <c r="P57" s="7"/>
      <c r="Q57" s="7"/>
      <c r="R57" s="7"/>
      <c r="S57" s="5"/>
      <c r="T57" s="9"/>
      <c r="U57" s="9"/>
      <c r="V57" s="9"/>
      <c r="W57" s="9"/>
      <c r="X57" s="9"/>
    </row>
    <row r="58" spans="1:24" x14ac:dyDescent="0.25">
      <c r="P58" s="7"/>
      <c r="Q58" s="7"/>
      <c r="R58" s="7"/>
      <c r="S58" s="5"/>
      <c r="T58" s="9"/>
      <c r="U58" s="9"/>
      <c r="V58" s="9"/>
      <c r="W58" s="9"/>
      <c r="X58" s="9"/>
    </row>
    <row r="59" spans="1:24" x14ac:dyDescent="0.25">
      <c r="P59" s="7"/>
      <c r="Q59" s="7"/>
      <c r="R59" s="7"/>
    </row>
    <row r="60" spans="1:24" x14ac:dyDescent="0.25">
      <c r="P60" s="7"/>
      <c r="Q60" s="7"/>
      <c r="R60" s="7"/>
      <c r="T60" s="5"/>
    </row>
    <row r="61" spans="1:24" x14ac:dyDescent="0.25">
      <c r="P61" s="7"/>
      <c r="Q61" s="7"/>
      <c r="R61" s="7"/>
      <c r="S61" s="5"/>
    </row>
    <row r="62" spans="1:24" x14ac:dyDescent="0.25">
      <c r="P62" s="7"/>
      <c r="Q62" s="7"/>
      <c r="R62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R20" sqref="R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5" sqref="V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1" sqref="S21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2" sqref="U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7" sqref="T16: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6A5B-B298-49E5-9F9A-88455DFFE38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7" sqref="T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0A976-8622-43EB-8B78-30B7B7BDDD39}">
  <dimension ref="A1"/>
  <sheetViews>
    <sheetView topLeftCell="A4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63AC-2529-41C5-A87D-8D2FC7655210}">
  <dimension ref="A1"/>
  <sheetViews>
    <sheetView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448DE-E6D2-4160-A700-637BFA3CF25D}">
  <dimension ref="A1"/>
  <sheetViews>
    <sheetView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9687D-5D56-4E55-A7E4-47A5BEDFB793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EF25-EC1F-4390-9D6E-91805D16F7E3}">
  <dimension ref="A1"/>
  <sheetViews>
    <sheetView workbookViewId="0">
      <selection activeCell="V7" sqref="V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2" sqref="S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20-20</vt:lpstr>
      <vt:lpstr>Sheet16</vt:lpstr>
      <vt:lpstr>Sheet1</vt:lpstr>
      <vt:lpstr>Sheet13</vt:lpstr>
      <vt:lpstr>Sheet14</vt:lpstr>
      <vt:lpstr>Sheet15</vt:lpstr>
      <vt:lpstr>Sheet18</vt:lpstr>
      <vt:lpstr>Sheet17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2024-07-23T10:52:50Z</dcterms:modified>
</cp:coreProperties>
</file>