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VITRUTS DILIP JAGATAP - SBI - Approx\"/>
    </mc:Choice>
  </mc:AlternateContent>
  <xr:revisionPtr revIDLastSave="0" documentId="13_ncr:1_{DBCDC05D-91F3-440A-86E5-FEDD1770100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5" i="20" l="1"/>
  <c r="S14" i="20"/>
  <c r="S13" i="20"/>
  <c r="U16" i="19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<sst xmlns="http://schemas.openxmlformats.org/spreadsheetml/2006/main" count="48" uniqueCount="41">
  <si>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</si>
  <si>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</si>
  <si>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</si>
  <si>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</si>
  <si>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</si>
  <si>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</si>
  <si>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</si>
  <si>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</si>
  <si>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</si>
  <si>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</si>
  <si>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</si>
  <si>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</si>
  <si>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</si>
  <si>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</si>
  <si>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</si>
  <si>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</si>
  <si>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</si>
  <si>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</si>
  <si>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</si>
  <si>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</si>
  <si>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</si>
  <si>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</si>
  <si>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</si>
  <si>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</si>
  <si>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</si>
  <si>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</si>
  <si>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</si>
  <si>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</si>
  <si>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</si>
  <si>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</si>
  <si>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</si>
  <si>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</si>
  <si>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</si>
  <si>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</si>
  <si>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</si>
  <si>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</si>
  <si>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</si>
  <si>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</si>
  <si>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</si>
  <si>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VITRUTS DILIP JAGATAP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</si>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</sst>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0</xdr:rowOff>
    </xdr:from>
    <xdr:to>
      <xdr:col>15</xdr:col>
      <xdr:colOff>544151</xdr:colOff>
      <xdr:row>46</xdr:row>
      <xdr:rowOff>86923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71B4B2-F157-4AB7-BD11-AC11524B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0"/>
          <a:ext cx="8783276" cy="858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334613</xdr:colOff>
      <xdr:row>48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CD949-99ED-4ED6-8D38-8EA6CFA96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69013" cy="8068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7670E-3320-40B3-9F8D-17974D14E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46</xdr:row>
      <xdr:rowOff>1150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102AD-8863-4B1C-B3F1-D800979D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24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353665</xdr:colOff>
      <xdr:row>49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AB7D9-FB52-4C78-99BF-1A36350B1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88065" cy="8078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306034</xdr:colOff>
      <xdr:row>38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1D552-78B3-4BE6-AECE-255CB866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840434" cy="69637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3897B-82CD-4751-A019-F17FA7096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7078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35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B59AFE-C50F-4011-A1FF-2F02DB562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6582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25" zoomScaleNormal="100" workbookViewId="0">
      <selection activeCell="R47" sqref="R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539</v>
      </c>
      <c r="C3" s="4">
        <f>B3*1.2</f>
        <v>646.79999999999995</v>
      </c>
      <c r="D3" s="4">
        <f t="shared" ref="D3:D14" si="2">C3*1.2</f>
        <v>776.16</v>
      </c>
      <c r="E3" s="5">
        <f t="shared" ref="E3:E14" si="3">R3</f>
        <v>9500000</v>
      </c>
      <c r="F3" s="9">
        <f t="shared" ref="F3:F14" si="4">ROUND((E3/B3),0)</f>
        <v>17625</v>
      </c>
      <c r="G3" s="9">
        <f t="shared" ref="G3:G14" si="5">ROUND((E3/C3),0)</f>
        <v>14688</v>
      </c>
      <c r="H3" s="9">
        <f t="shared" ref="H3:H14" si="6">ROUND((E3/D3),0)</f>
        <v>12240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539</v>
      </c>
      <c r="R3" s="2">
        <v>9500000</v>
      </c>
    </row>
    <row r="4" spans="1:20" x14ac:dyDescent="0.25">
      <c r="A4" s="4">
        <f t="shared" ref="A4:A9" si="9">N4</f>
        <v>0</v>
      </c>
      <c r="B4" s="4">
        <f t="shared" ref="B4:B9" si="10">Q4</f>
        <v>397</v>
      </c>
      <c r="C4" s="4">
        <f t="shared" ref="C4:C9" si="11">B4*1.2</f>
        <v>476.4</v>
      </c>
      <c r="D4" s="4">
        <f t="shared" ref="D4:D9" si="12">C4*1.2</f>
        <v>571.67999999999995</v>
      </c>
      <c r="E4" s="5">
        <f t="shared" ref="E4:E9" si="13">R4</f>
        <v>4350000</v>
      </c>
      <c r="F4" s="9">
        <f t="shared" ref="F4:F9" si="14">ROUND((E4/B4),0)</f>
        <v>10957</v>
      </c>
      <c r="G4" s="9">
        <f t="shared" ref="G4:G9" si="15">ROUND((E4/C4),0)</f>
        <v>9131</v>
      </c>
      <c r="H4" s="9">
        <f t="shared" ref="H4:H9" si="16">ROUND((E4/D4),0)</f>
        <v>7609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397</v>
      </c>
      <c r="R4" s="2">
        <v>4350000</v>
      </c>
    </row>
    <row r="5" spans="1:20" x14ac:dyDescent="0.25">
      <c r="A5" s="4">
        <f t="shared" si="9"/>
        <v>0</v>
      </c>
      <c r="B5" s="4">
        <f t="shared" si="10"/>
        <v>450</v>
      </c>
      <c r="C5" s="4">
        <f t="shared" si="11"/>
        <v>540</v>
      </c>
      <c r="D5" s="4">
        <f t="shared" si="12"/>
        <v>648</v>
      </c>
      <c r="E5" s="5">
        <f t="shared" si="13"/>
        <v>5500000</v>
      </c>
      <c r="F5" s="9">
        <f t="shared" si="14"/>
        <v>12222</v>
      </c>
      <c r="G5" s="9">
        <f t="shared" si="15"/>
        <v>10185</v>
      </c>
      <c r="H5" s="9">
        <f t="shared" si="16"/>
        <v>8488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450</v>
      </c>
      <c r="R5" s="2">
        <v>5500000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490</v>
      </c>
      <c r="C16" s="4">
        <f>B16*1.2</f>
        <v>588</v>
      </c>
      <c r="D16" s="4">
        <f t="shared" ref="D16:D28" si="34">C16*1.2</f>
        <v>705.6</v>
      </c>
      <c r="E16" s="5">
        <f t="shared" ref="E16:E28" si="35">R16</f>
        <v>7000000</v>
      </c>
      <c r="F16" s="9">
        <f t="shared" ref="F16:F28" si="36">ROUND((E16/B16),0)</f>
        <v>14286</v>
      </c>
      <c r="G16" s="9">
        <f t="shared" ref="G16:G28" si="37">ROUND((E16/C16),0)</f>
        <v>11905</v>
      </c>
      <c r="H16" s="9">
        <f t="shared" ref="H16:H28" si="38">ROUND((E16/D16),0)</f>
        <v>9921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490</v>
      </c>
      <c r="R16" s="2">
        <v>7000000</v>
      </c>
    </row>
    <row r="17" spans="1:24" x14ac:dyDescent="0.25">
      <c r="A17" s="4">
        <f t="shared" si="32"/>
        <v>0</v>
      </c>
      <c r="B17" s="4">
        <f t="shared" si="33"/>
        <v>398</v>
      </c>
      <c r="C17" s="4">
        <f t="shared" ref="C17:C28" si="41">B17*1.2</f>
        <v>477.59999999999997</v>
      </c>
      <c r="D17" s="4">
        <f t="shared" si="34"/>
        <v>573.11999999999989</v>
      </c>
      <c r="E17" s="5">
        <f t="shared" si="35"/>
        <v>7700000</v>
      </c>
      <c r="F17" s="9">
        <f t="shared" si="36"/>
        <v>19347</v>
      </c>
      <c r="G17" s="9">
        <f t="shared" si="37"/>
        <v>16122</v>
      </c>
      <c r="H17" s="9">
        <f t="shared" si="38"/>
        <v>13435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398</v>
      </c>
      <c r="R17" s="2">
        <v>7700000</v>
      </c>
    </row>
    <row r="18" spans="1:24" x14ac:dyDescent="0.25">
      <c r="A18" s="4">
        <f t="shared" si="32"/>
        <v>0</v>
      </c>
      <c r="B18" s="4">
        <f t="shared" si="33"/>
        <v>497</v>
      </c>
      <c r="C18" s="4">
        <f t="shared" si="41"/>
        <v>596.4</v>
      </c>
      <c r="D18" s="4">
        <f t="shared" si="34"/>
        <v>715.68</v>
      </c>
      <c r="E18" s="5">
        <f t="shared" si="35"/>
        <v>7200000</v>
      </c>
      <c r="F18" s="9">
        <f t="shared" si="36"/>
        <v>14487</v>
      </c>
      <c r="G18" s="9">
        <f t="shared" si="37"/>
        <v>12072</v>
      </c>
      <c r="H18" s="9">
        <f t="shared" si="38"/>
        <v>10060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497</v>
      </c>
      <c r="R18" s="2">
        <v>7200000</v>
      </c>
    </row>
    <row r="19" spans="1:24" x14ac:dyDescent="0.25">
      <c r="A19" s="4">
        <f t="shared" si="32"/>
        <v>0</v>
      </c>
      <c r="B19" s="4">
        <f t="shared" si="33"/>
        <v>650</v>
      </c>
      <c r="C19" s="4">
        <f t="shared" si="41"/>
        <v>780</v>
      </c>
      <c r="D19" s="4">
        <f t="shared" si="34"/>
        <v>936</v>
      </c>
      <c r="E19" s="5">
        <f t="shared" si="35"/>
        <v>11200000</v>
      </c>
      <c r="F19" s="9">
        <f t="shared" si="36"/>
        <v>17231</v>
      </c>
      <c r="G19" s="9">
        <f t="shared" si="37"/>
        <v>14359</v>
      </c>
      <c r="H19" s="9">
        <f t="shared" si="38"/>
        <v>11966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650</v>
      </c>
      <c r="R19" s="2">
        <v>11200000</v>
      </c>
    </row>
    <row r="20" spans="1:24" x14ac:dyDescent="0.25">
      <c r="A20" s="4">
        <f t="shared" si="32"/>
        <v>0</v>
      </c>
      <c r="B20" s="4">
        <f t="shared" si="33"/>
        <v>415</v>
      </c>
      <c r="C20" s="4">
        <f t="shared" si="41"/>
        <v>498</v>
      </c>
      <c r="D20" s="4">
        <f t="shared" si="34"/>
        <v>597.6</v>
      </c>
      <c r="E20" s="5">
        <f t="shared" si="35"/>
        <v>7200000</v>
      </c>
      <c r="F20" s="9">
        <f t="shared" si="36"/>
        <v>17349</v>
      </c>
      <c r="G20" s="9">
        <f t="shared" si="37"/>
        <v>14458</v>
      </c>
      <c r="H20" s="9">
        <f t="shared" si="38"/>
        <v>12048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415</v>
      </c>
      <c r="R20" s="2">
        <v>7200000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53.51</v>
      </c>
      <c r="G31">
        <f>F31*10.764</f>
        <v>575.98163999999997</v>
      </c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4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4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</row>
    <row r="35" spans="1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4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15:24" ht="15.75" x14ac:dyDescent="0.25">
      <c r="U37" s="17"/>
      <c r="V37" s="26"/>
      <c r="W37" s="27">
        <f>W36%</f>
        <v>0</v>
      </c>
      <c r="X37" s="27"/>
    </row>
    <row r="38" spans="15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1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15:24" ht="15.75" x14ac:dyDescent="0.25">
      <c r="S43" s="10"/>
      <c r="T43" s="10"/>
      <c r="U43" s="23"/>
      <c r="V43" s="23"/>
      <c r="W43" s="24"/>
      <c r="X43" s="24"/>
    </row>
    <row r="44" spans="15:24" ht="15.75" x14ac:dyDescent="0.25">
      <c r="S44" s="10"/>
      <c r="T44" s="10"/>
      <c r="U44" s="28" t="s">
        <v>37</v>
      </c>
      <c r="V44" s="30"/>
      <c r="W44" s="25">
        <v>576</v>
      </c>
      <c r="X44" s="24"/>
    </row>
    <row r="45" spans="15:24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10368000</v>
      </c>
      <c r="X45" s="33"/>
    </row>
    <row r="46" spans="15:24" ht="15.75" x14ac:dyDescent="0.25">
      <c r="S46" s="11"/>
      <c r="T46" s="10"/>
      <c r="U46" s="17" t="s">
        <v>24</v>
      </c>
      <c r="V46" s="23"/>
      <c r="W46" s="34">
        <f>W45*0.98</f>
        <v>10160640</v>
      </c>
      <c r="X46" s="35"/>
    </row>
    <row r="47" spans="15:24" ht="15.75" x14ac:dyDescent="0.25">
      <c r="S47" s="10"/>
      <c r="T47" s="10"/>
      <c r="U47" s="17" t="s">
        <v>25</v>
      </c>
      <c r="V47" s="23"/>
      <c r="W47" s="34">
        <f>W45*0.8</f>
        <v>8294400</v>
      </c>
      <c r="X47" s="34"/>
    </row>
    <row r="48" spans="1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1440000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21600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6" sqref="S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9" sqref="T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S20" sqref="S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26" sqref="T2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16" sqref="Q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23" sqref="Y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6"/>
  <sheetViews>
    <sheetView workbookViewId="0">
      <selection activeCell="U17" sqref="U17"/>
    </sheetView>
  </sheetViews>
  <sheetFormatPr defaultRowHeight="15" x14ac:dyDescent="0.25"/>
  <sheetData>
    <row r="1" spans="1:21" x14ac:dyDescent="0.25">
      <c r="A1" s="6"/>
    </row>
    <row r="16" spans="1:21" x14ac:dyDescent="0.25">
      <c r="T16">
        <v>36.880000000000003</v>
      </c>
      <c r="U16">
        <f>T16*10.764</f>
        <v>396.97631999999999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3:S15"/>
  <sheetViews>
    <sheetView zoomScaleNormal="100" workbookViewId="0">
      <selection activeCell="T15" sqref="T15"/>
    </sheetView>
  </sheetViews>
  <sheetFormatPr defaultRowHeight="15" x14ac:dyDescent="0.25"/>
  <sheetData>
    <row r="13" spans="18:19" x14ac:dyDescent="0.25">
      <c r="R13">
        <v>36.89</v>
      </c>
      <c r="S13">
        <f>R13*10.764</f>
        <v>397.08395999999999</v>
      </c>
    </row>
    <row r="14" spans="18:19" x14ac:dyDescent="0.25">
      <c r="R14">
        <v>4.88</v>
      </c>
      <c r="S14">
        <f>R14*10.764</f>
        <v>52.528319999999994</v>
      </c>
    </row>
    <row r="15" spans="18:19" x14ac:dyDescent="0.25">
      <c r="S15">
        <f>SUM(S13:S14)</f>
        <v>449.61228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2024-07-17T10:44:26Z</dcterms:modified>
</cp:coreProperties>
</file>