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MUT KUMAR DUBEY - Union\"/>
    </mc:Choice>
  </mc:AlternateContent>
  <xr:revisionPtr revIDLastSave="0" documentId="13_ncr:1_{25B69422-B5FC-4049-ABFC-705A872E465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Y46" i="4" s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<sst xmlns="http://schemas.openxmlformats.org/spreadsheetml/2006/main" count="49" uniqueCount="42">
  <si>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</si>
  <si>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</si>
  <si>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</si>
  <si>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</si>
  <si>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</si>
  <si>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</si>
  <si>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</si>
  <si>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</si>
  <si>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</si>
  <si>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</si>
  <si>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</si>
  <si>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</si>
  <si>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</si>
  <si>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</si>
  <si>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</si>
  <si>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</si>
  <si>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</si>
  <si>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</si>
  <si>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</si>
  <si>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</si>
  <si>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</si>
  <si>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</si>
  <si>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</si>
  <si>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</si>
  <si>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</si>
  <si>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</si>
  <si>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</si>
  <si>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</si>
  <si>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</si>
  <si>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</si>
  <si>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</si>
  <si>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</si>
  <si>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</si>
  <si>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</si>
  <si>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</si>
  <si>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</si>
  <si>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</si>
  <si>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</si>
  <si>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</si>
  <si>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</si>
  <si>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</si>
  <si>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Union Bank Of India ( RLP Vashi )  - AMUT KUMAR DUBEY AND PURNIMA MISHRA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</si>
</sst>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9" fillId="2" borderId="0" xfId="0" applyNumberFormat="1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5</xdr:row>
      <xdr:rowOff>44349</xdr:rowOff>
    </xdr:from>
    <xdr:to>
      <xdr:col>22</xdr:col>
      <xdr:colOff>554987</xdr:colOff>
      <xdr:row>32</xdr:row>
      <xdr:rowOff>86966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2E764-35EB-4246-9B28-CA171CEE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996849"/>
          <a:ext cx="10594337" cy="5186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3</xdr:row>
      <xdr:rowOff>9525</xdr:rowOff>
    </xdr:from>
    <xdr:to>
      <xdr:col>30</xdr:col>
      <xdr:colOff>383539</xdr:colOff>
      <xdr:row>31</xdr:row>
      <xdr:rowOff>96006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75781-0612-41BB-A204-65059C80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81025"/>
          <a:ext cx="18195289" cy="5420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3</xdr:row>
      <xdr:rowOff>19050</xdr:rowOff>
    </xdr:from>
    <xdr:to>
      <xdr:col>30</xdr:col>
      <xdr:colOff>402595</xdr:colOff>
      <xdr:row>27</xdr:row>
      <xdr:rowOff>162583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E03B9A-934F-4C1C-958D-72870CDD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590550"/>
          <a:ext cx="18233395" cy="47155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372548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26B2D8-9566-4CC1-8CA8-C1C46A23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687748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545468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C5E267-B742-459B-AC54-ACBD7889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23868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192994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6304C-0430-4D60-83CA-8E68697F5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71394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1E64C-661D-4797-A631-6A852EEF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535942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09AE0-6099-4A53-BAAA-AEC2F47DB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1434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354942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5DBF0-AF97-45DA-A703-FC4919783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33342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595481</xdr:colOff>
      <xdr:row>5</xdr:row>
      <xdr:rowOff>19050</xdr:rowOff>
    </xdr:from>
    <xdr:to>
      <xdr:col>19</xdr:col>
      <xdr:colOff>104775</xdr:colOff>
      <xdr:row>32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16921-CB28-4572-9044-2590C7ED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481" y="971550"/>
          <a:ext cx="11091694" cy="5191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27</xdr:row>
      <xdr:rowOff>124534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F2513-B26B-480F-B3BB-334ECA9C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50775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24</xdr:row>
      <xdr:rowOff>143506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07DE7A-1BFA-4391-880A-5D0CC85A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45250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9" sqref="X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734</v>
      </c>
      <c r="C3" s="40">
        <f>B3*1.2</f>
        <v>880.8</v>
      </c>
      <c r="D3" s="40">
        <f t="shared" ref="D3:D14" si="2">C3*1.2</f>
        <v>1056.9599999999998</v>
      </c>
      <c r="E3" s="41">
        <f t="shared" ref="E3:E14" si="3">R3</f>
        <v>6250000</v>
      </c>
      <c r="F3" s="40">
        <f t="shared" ref="F3:F14" si="4">ROUND((E3/B3),0)</f>
        <v>8515</v>
      </c>
      <c r="G3" s="40">
        <f t="shared" ref="G3:G14" si="5">ROUND((E3/C3),0)</f>
        <v>7096</v>
      </c>
      <c r="H3" s="40">
        <f t="shared" ref="H3:H14" si="6">ROUND((E3/D3),0)</f>
        <v>5913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734</v>
      </c>
      <c r="R3" s="43">
        <v>6250000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772.5</v>
      </c>
      <c r="C16" s="40">
        <f>B16*1.2</f>
        <v>927</v>
      </c>
      <c r="D16" s="40">
        <f t="shared" ref="D16:D28" si="34">C16*1.2</f>
        <v>1112.3999999999999</v>
      </c>
      <c r="E16" s="41">
        <f t="shared" ref="E16:E28" si="35">R16</f>
        <v>7400000</v>
      </c>
      <c r="F16" s="40">
        <f t="shared" ref="F16:F28" si="36">ROUND((E16/B16),0)</f>
        <v>9579</v>
      </c>
      <c r="G16" s="40">
        <f t="shared" ref="G16:G28" si="37">ROUND((E16/C16),0)</f>
        <v>7983</v>
      </c>
      <c r="H16" s="40">
        <f t="shared" ref="H16:H28" si="38">ROUND((E16/D16),0)</f>
        <v>6652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v>927</v>
      </c>
      <c r="Q16" s="42">
        <f t="shared" ref="P16:Q28" si="40">P16/1.2</f>
        <v>772.5</v>
      </c>
      <c r="R16" s="43">
        <v>7400000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4300000</v>
      </c>
      <c r="F17" s="9">
        <f t="shared" si="36"/>
        <v>8600</v>
      </c>
      <c r="G17" s="9">
        <f t="shared" si="37"/>
        <v>7167</v>
      </c>
      <c r="H17" s="9">
        <f t="shared" si="38"/>
        <v>5972</v>
      </c>
      <c r="I17" s="4" t="e">
        <f>#REF!</f>
        <v>#REF!</v>
      </c>
      <c r="J17" s="4">
        <f t="shared" si="39"/>
        <v>0</v>
      </c>
      <c r="N17" s="42"/>
      <c r="O17">
        <v>0</v>
      </c>
      <c r="P17">
        <f t="shared" si="40"/>
        <v>0</v>
      </c>
      <c r="Q17">
        <v>500</v>
      </c>
      <c r="R17" s="2">
        <v>4300000</v>
      </c>
    </row>
    <row r="18" spans="1:24" s="49" customFormat="1" x14ac:dyDescent="0.25">
      <c r="A18" s="9">
        <f t="shared" si="32"/>
        <v>0</v>
      </c>
      <c r="B18" s="9">
        <f t="shared" si="33"/>
        <v>399</v>
      </c>
      <c r="C18" s="9">
        <f t="shared" si="41"/>
        <v>478.79999999999995</v>
      </c>
      <c r="D18" s="9">
        <f t="shared" si="34"/>
        <v>574.55999999999995</v>
      </c>
      <c r="E18" s="48">
        <f t="shared" si="35"/>
        <v>5000000</v>
      </c>
      <c r="F18" s="9">
        <f t="shared" si="36"/>
        <v>12531</v>
      </c>
      <c r="G18" s="9">
        <f t="shared" si="37"/>
        <v>10443</v>
      </c>
      <c r="H18" s="9">
        <f t="shared" si="38"/>
        <v>8702</v>
      </c>
      <c r="I18" s="9" t="e">
        <f>#REF!</f>
        <v>#REF!</v>
      </c>
      <c r="J18" s="9">
        <f t="shared" si="39"/>
        <v>0</v>
      </c>
      <c r="O18" s="49">
        <v>0</v>
      </c>
      <c r="P18" s="49">
        <f t="shared" si="40"/>
        <v>0</v>
      </c>
      <c r="Q18" s="49">
        <v>399</v>
      </c>
      <c r="R18" s="50">
        <v>5000000</v>
      </c>
    </row>
    <row r="19" spans="1:24" s="49" customFormat="1" x14ac:dyDescent="0.25">
      <c r="A19" s="9">
        <f t="shared" si="32"/>
        <v>0</v>
      </c>
      <c r="B19" s="9">
        <f t="shared" si="33"/>
        <v>533.33333333333337</v>
      </c>
      <c r="C19" s="9">
        <f t="shared" si="41"/>
        <v>640</v>
      </c>
      <c r="D19" s="9">
        <f t="shared" si="34"/>
        <v>768</v>
      </c>
      <c r="E19" s="48">
        <f t="shared" si="35"/>
        <v>6700000</v>
      </c>
      <c r="F19" s="9">
        <f t="shared" si="36"/>
        <v>12563</v>
      </c>
      <c r="G19" s="9">
        <f t="shared" si="37"/>
        <v>10469</v>
      </c>
      <c r="H19" s="9">
        <f t="shared" si="38"/>
        <v>8724</v>
      </c>
      <c r="I19" s="9" t="e">
        <f>#REF!</f>
        <v>#REF!</v>
      </c>
      <c r="J19" s="9">
        <f t="shared" si="39"/>
        <v>0</v>
      </c>
      <c r="O19" s="49">
        <v>0</v>
      </c>
      <c r="P19" s="49">
        <v>640</v>
      </c>
      <c r="Q19" s="49">
        <f t="shared" si="40"/>
        <v>533.33333333333337</v>
      </c>
      <c r="R19" s="50">
        <v>6700000</v>
      </c>
    </row>
    <row r="20" spans="1:24" s="49" customFormat="1" x14ac:dyDescent="0.25">
      <c r="A20" s="9">
        <f t="shared" si="32"/>
        <v>0</v>
      </c>
      <c r="B20" s="9">
        <f t="shared" si="33"/>
        <v>479.16666666666669</v>
      </c>
      <c r="C20" s="9">
        <f t="shared" si="41"/>
        <v>575</v>
      </c>
      <c r="D20" s="9">
        <f t="shared" si="34"/>
        <v>690</v>
      </c>
      <c r="E20" s="48">
        <f t="shared" si="35"/>
        <v>6000000</v>
      </c>
      <c r="F20" s="9">
        <f t="shared" si="36"/>
        <v>12522</v>
      </c>
      <c r="G20" s="9">
        <f t="shared" si="37"/>
        <v>10435</v>
      </c>
      <c r="H20" s="9">
        <f t="shared" si="38"/>
        <v>8696</v>
      </c>
      <c r="I20" s="9" t="e">
        <f>#REF!</f>
        <v>#REF!</v>
      </c>
      <c r="J20" s="9">
        <f t="shared" si="39"/>
        <v>0</v>
      </c>
      <c r="O20" s="49">
        <v>0</v>
      </c>
      <c r="P20" s="49">
        <v>575</v>
      </c>
      <c r="Q20" s="49">
        <f t="shared" si="40"/>
        <v>479.16666666666669</v>
      </c>
      <c r="R20" s="50">
        <v>6000000</v>
      </c>
    </row>
    <row r="21" spans="1:24" s="49" customFormat="1" x14ac:dyDescent="0.25">
      <c r="A21" s="9">
        <f t="shared" si="32"/>
        <v>0</v>
      </c>
      <c r="B21" s="9">
        <f t="shared" si="33"/>
        <v>541.66666666666674</v>
      </c>
      <c r="C21" s="9">
        <f t="shared" si="41"/>
        <v>650.00000000000011</v>
      </c>
      <c r="D21" s="9">
        <f t="shared" si="34"/>
        <v>780.00000000000011</v>
      </c>
      <c r="E21" s="48">
        <f t="shared" si="35"/>
        <v>6500000</v>
      </c>
      <c r="F21" s="9">
        <f t="shared" si="36"/>
        <v>12000</v>
      </c>
      <c r="G21" s="9">
        <f t="shared" si="37"/>
        <v>10000</v>
      </c>
      <c r="H21" s="9">
        <f t="shared" si="38"/>
        <v>8333</v>
      </c>
      <c r="I21" s="9" t="e">
        <f>#REF!</f>
        <v>#REF!</v>
      </c>
      <c r="J21" s="9">
        <f t="shared" si="39"/>
        <v>0</v>
      </c>
      <c r="O21" s="49">
        <v>0</v>
      </c>
      <c r="P21" s="49">
        <v>650</v>
      </c>
      <c r="Q21" s="49">
        <f t="shared" si="40"/>
        <v>541.66666666666674</v>
      </c>
      <c r="R21" s="50">
        <v>6500000</v>
      </c>
    </row>
    <row r="22" spans="1:24" s="42" customFormat="1" x14ac:dyDescent="0.25">
      <c r="A22" s="40">
        <f t="shared" ref="A22:A24" si="42">N22</f>
        <v>0</v>
      </c>
      <c r="B22" s="40">
        <f t="shared" ref="B22:B24" si="43">Q22</f>
        <v>738</v>
      </c>
      <c r="C22" s="40">
        <f t="shared" ref="C22:C24" si="44">B22*1.2</f>
        <v>885.6</v>
      </c>
      <c r="D22" s="40">
        <f t="shared" ref="D22:D24" si="45">C22*1.2</f>
        <v>1062.72</v>
      </c>
      <c r="E22" s="41">
        <f t="shared" ref="E22:E24" si="46">R22</f>
        <v>7500000</v>
      </c>
      <c r="F22" s="40">
        <f t="shared" ref="F22:F24" si="47">ROUND((E22/B22),0)</f>
        <v>10163</v>
      </c>
      <c r="G22" s="40">
        <f t="shared" ref="G22:G24" si="48">ROUND((E22/C22),0)</f>
        <v>8469</v>
      </c>
      <c r="H22" s="40">
        <f t="shared" ref="H22:H24" si="49">ROUND((E22/D22),0)</f>
        <v>7057</v>
      </c>
      <c r="I22" s="40" t="e">
        <f>#REF!</f>
        <v>#REF!</v>
      </c>
      <c r="J22" s="40">
        <f t="shared" ref="J22:J24" si="50">S22</f>
        <v>0</v>
      </c>
      <c r="O22" s="42">
        <v>0</v>
      </c>
      <c r="P22" s="42">
        <f t="shared" ref="P22:P24" si="51">O22/1.2</f>
        <v>0</v>
      </c>
      <c r="Q22" s="42">
        <v>738</v>
      </c>
      <c r="R22" s="43">
        <v>7500000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40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9300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6600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5" t="s">
        <v>41</v>
      </c>
      <c r="Q36" s="45"/>
      <c r="R36" s="45"/>
      <c r="S36" s="45"/>
      <c r="T36" s="46"/>
      <c r="U36" s="21" t="s">
        <v>20</v>
      </c>
      <c r="V36" s="23"/>
      <c r="W36" s="24">
        <f>90*W33/W35</f>
        <v>10.5</v>
      </c>
      <c r="X36" s="24"/>
    </row>
    <row r="37" spans="6:25" ht="15.75" x14ac:dyDescent="0.25">
      <c r="F37" s="7" t="s">
        <v>39</v>
      </c>
      <c r="G37">
        <v>577</v>
      </c>
      <c r="U37" s="17"/>
      <c r="V37" s="26"/>
      <c r="W37" s="27">
        <f>W36%</f>
        <v>0.105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283.5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2416.5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6600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9016.5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577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47">
        <f>W42*W44+X46</f>
        <v>5202520.5</v>
      </c>
      <c r="X45" s="32"/>
    </row>
    <row r="46" spans="6:25" ht="15.75" x14ac:dyDescent="0.25">
      <c r="S46" s="11"/>
      <c r="T46" s="10"/>
      <c r="U46" s="17" t="s">
        <v>24</v>
      </c>
      <c r="V46" s="23"/>
      <c r="W46" s="33">
        <f>W45*0.9</f>
        <v>4682268.45</v>
      </c>
      <c r="X46" s="34"/>
      <c r="Y46" s="15">
        <f>W46*0.8</f>
        <v>3745814.7600000002</v>
      </c>
    </row>
    <row r="47" spans="6:25" ht="15.75" x14ac:dyDescent="0.25">
      <c r="S47" s="10"/>
      <c r="T47" s="10"/>
      <c r="U47" s="17" t="s">
        <v>25</v>
      </c>
      <c r="V47" s="23"/>
      <c r="W47" s="33">
        <f>W45*0.8</f>
        <v>4162016.4000000004</v>
      </c>
      <c r="X47" s="33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1557900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10838.584375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Y29" sqref="Y2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32" sqref="S3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2024-07-25T09:42:25Z</dcterms:modified>
</cp:coreProperties>
</file>