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52C1CD9D-8B11-4D55-9F7C-4B55908FD297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0" i="5" l="1"/>
  <c r="B22" i="5"/>
  <c r="N39" i="5"/>
  <c r="D32" i="5"/>
  <c r="B9" i="5"/>
  <c r="I11" i="5"/>
  <c r="I9" i="5"/>
  <c r="D31" i="5"/>
  <c r="E38" i="5"/>
  <c r="J9" i="5"/>
  <c r="K33" i="5" l="1"/>
  <c r="M33" i="5" s="1"/>
  <c r="K35" i="5"/>
  <c r="M35" i="5" s="1"/>
  <c r="H32" i="5" l="1"/>
  <c r="I36" i="5" l="1"/>
  <c r="I31" i="5" l="1"/>
  <c r="G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K38" i="5" l="1"/>
  <c r="B8" i="5"/>
  <c r="B13" i="5"/>
  <c r="B14" i="5" s="1"/>
  <c r="B15" i="5" s="1"/>
  <c r="B19" i="5" s="1"/>
  <c r="B24" i="5" s="1"/>
  <c r="K40" i="5"/>
  <c r="K39" i="5"/>
  <c r="B20" i="5" l="1"/>
  <c r="B21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<sst xmlns="http://schemas.openxmlformats.org/spreadsheetml/2006/main" count="26" uniqueCount="26">
  <si>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</si>
  <si>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</si>
  <si>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</si>
  <si>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</si>
  <si>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</si>
  <si>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</si>
  <si>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</si>
  <si>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</si>
  <si>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</si>
  <si>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</si>
  <si>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</si>
  <si>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</si>
  <si>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</si>
  <si>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</si>
  <si>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</si>
  <si>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</si>
  <si>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</si>
  <si>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</si>
  <si>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</si>
  <si>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</si>
  <si>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</si>
  <si>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</si>
  <si>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</si>
  <si>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</si>
  <si>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</si>
  <si>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Super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</si>
</sst>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0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  <xf numFmtId="0" fontId="6" fillId="0" borderId="1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322743</xdr:colOff>
      <xdr:row>44</xdr:row>
      <xdr:rowOff>141809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6E4893-84F2-4892-BBAB-BF420DC7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7143" cy="85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189409</xdr:colOff>
      <xdr:row>39</xdr:row>
      <xdr:rowOff>151452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76A13F-87DE-4513-A03D-B5977438E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3809" cy="75809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417981</xdr:colOff>
      <xdr:row>38</xdr:row>
      <xdr:rowOff>46714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15E092-1642-4967-BC5C-3D0F24A31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952381" cy="7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160838</xdr:colOff>
      <xdr:row>45</xdr:row>
      <xdr:rowOff>151309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417A8-C72A-4C50-996F-998F83D99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695238" cy="87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360762</xdr:colOff>
      <xdr:row>46</xdr:row>
      <xdr:rowOff>37000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15D16-8E36-4E22-AB80-3D241E498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04762" cy="8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topLeftCell="A10" workbookViewId="0">
      <selection activeCell="F41" sqref="F41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2009</v>
      </c>
      <c r="C6" s="3"/>
      <c r="D6" s="2"/>
      <c r="I6" s="2">
        <v>2009</v>
      </c>
      <c r="J6" s="2">
        <v>2024</v>
      </c>
      <c r="K6" s="2">
        <f>J6-I6</f>
        <v>15</v>
      </c>
      <c r="L6" s="2">
        <f>K6-60</f>
        <v>-45</v>
      </c>
    </row>
    <row r="7" spans="1:12" ht="16.5" x14ac:dyDescent="0.3">
      <c r="A7" s="3" t="s">
        <v>6</v>
      </c>
      <c r="B7" s="3">
        <f>B5-B6</f>
        <v>15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-45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451*3000</f>
        <v>1353000</v>
      </c>
      <c r="C9" s="5"/>
      <c r="D9" s="4"/>
      <c r="H9" s="9"/>
      <c r="I9" s="19">
        <f>J9/1.2</f>
        <v>375.93269999999995</v>
      </c>
      <c r="J9" s="10">
        <f>41.91*10.764</f>
        <v>451.11923999999993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>
        <v>40000</v>
      </c>
      <c r="J10" s="10"/>
      <c r="K10" s="10"/>
    </row>
    <row r="11" spans="1:12" ht="16.5" x14ac:dyDescent="0.3">
      <c r="A11" s="3"/>
      <c r="B11" s="3"/>
      <c r="C11" s="3"/>
      <c r="D11" s="2"/>
      <c r="H11" s="9"/>
      <c r="I11" s="10">
        <f>I10*I9</f>
        <v>15037307.999999998</v>
      </c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22.5</v>
      </c>
      <c r="C13" s="3"/>
      <c r="D13" s="2"/>
    </row>
    <row r="14" spans="1:12" ht="16.5" x14ac:dyDescent="0.3">
      <c r="A14" s="3"/>
      <c r="B14" s="6">
        <f>B13%</f>
        <v>0.22500000000000001</v>
      </c>
      <c r="C14" s="6"/>
      <c r="D14" s="12"/>
    </row>
    <row r="15" spans="1:12" ht="16.5" x14ac:dyDescent="0.3">
      <c r="A15" s="3" t="s">
        <v>11</v>
      </c>
      <c r="B15" s="5">
        <f>ROUND((B9*B14),0)</f>
        <v>304425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451</v>
      </c>
      <c r="C16" s="5"/>
      <c r="D16" s="4"/>
      <c r="H16" s="9"/>
      <c r="I16" s="10"/>
    </row>
    <row r="17" spans="1:10" ht="16.5" x14ac:dyDescent="0.3">
      <c r="A17" s="3" t="s">
        <v>22</v>
      </c>
      <c r="B17" s="3">
        <v>35000</v>
      </c>
      <c r="C17" s="3"/>
      <c r="D17" s="2"/>
      <c r="H17" s="9"/>
      <c r="I17" s="10"/>
    </row>
    <row r="18" spans="1:10" ht="16.5" x14ac:dyDescent="0.3">
      <c r="A18" s="3" t="s">
        <v>12</v>
      </c>
      <c r="B18" s="5">
        <f>B17*B16</f>
        <v>15785000</v>
      </c>
      <c r="C18" s="5"/>
      <c r="D18" s="4"/>
      <c r="H18" s="9"/>
      <c r="I18" s="10"/>
    </row>
    <row r="19" spans="1:10" ht="16.5" x14ac:dyDescent="0.3">
      <c r="A19" s="7" t="s">
        <v>13</v>
      </c>
      <c r="B19" s="8">
        <f>B18-B15</f>
        <v>15480575</v>
      </c>
      <c r="C19" s="8"/>
      <c r="D19" s="13"/>
    </row>
    <row r="20" spans="1:10" ht="16.5" x14ac:dyDescent="0.3">
      <c r="A20" s="7" t="s">
        <v>14</v>
      </c>
      <c r="B20" s="8">
        <f>B19*0.9</f>
        <v>13932517.5</v>
      </c>
      <c r="C20" s="8"/>
      <c r="D20" s="13"/>
    </row>
    <row r="21" spans="1:10" ht="16.5" x14ac:dyDescent="0.3">
      <c r="A21" s="7" t="s">
        <v>15</v>
      </c>
      <c r="B21" s="8">
        <f>B19*0.8</f>
        <v>12384460</v>
      </c>
      <c r="C21" s="8"/>
      <c r="D21" s="13"/>
    </row>
    <row r="22" spans="1:10" ht="16.5" x14ac:dyDescent="0.3">
      <c r="A22" s="7" t="s">
        <v>16</v>
      </c>
      <c r="B22" s="8">
        <f>B19*0.03/12</f>
        <v>38701.4375</v>
      </c>
      <c r="C22" s="8"/>
      <c r="D22" s="13"/>
    </row>
    <row r="24" spans="1:10" x14ac:dyDescent="0.25">
      <c r="B24" s="1">
        <f>B19/451</f>
        <v>34325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f>E31*1.2</f>
        <v>960</v>
      </c>
      <c r="E31" s="18">
        <v>800</v>
      </c>
      <c r="F31" s="2">
        <v>37500000</v>
      </c>
      <c r="G31" s="2">
        <f t="shared" ref="G31:G36" si="0">F31/E31</f>
        <v>46875</v>
      </c>
      <c r="H31" s="2">
        <f t="shared" ref="H31:H36" si="1">F31/D31</f>
        <v>39062.5</v>
      </c>
      <c r="I31" s="2">
        <f>D31/E31</f>
        <v>1.2</v>
      </c>
    </row>
    <row r="32" spans="1:10" x14ac:dyDescent="0.25">
      <c r="D32" s="2">
        <f>E32*1.2</f>
        <v>420</v>
      </c>
      <c r="E32" s="18">
        <v>350</v>
      </c>
      <c r="F32" s="2">
        <v>14000000</v>
      </c>
      <c r="G32" s="2">
        <f t="shared" si="0"/>
        <v>40000</v>
      </c>
      <c r="H32" s="2">
        <f t="shared" si="1"/>
        <v>33333.333333333336</v>
      </c>
      <c r="I32" s="2"/>
    </row>
    <row r="33" spans="2:15" x14ac:dyDescent="0.25">
      <c r="D33" s="2"/>
      <c r="E33" s="18"/>
      <c r="F33" s="4"/>
      <c r="G33" s="2" t="e">
        <f t="shared" si="0"/>
        <v>#DIV/0!</v>
      </c>
      <c r="H33" s="2" t="e">
        <f t="shared" si="1"/>
        <v>#DIV/0!</v>
      </c>
      <c r="I33" s="2" t="e">
        <f>D33/E33</f>
        <v>#DIV/0!</v>
      </c>
      <c r="K33">
        <f>E33*1.2</f>
        <v>0</v>
      </c>
      <c r="M33" s="1" t="e">
        <f>F33/K33</f>
        <v>#DIV/0!</v>
      </c>
    </row>
    <row r="34" spans="2:15" x14ac:dyDescent="0.25">
      <c r="D34" s="2"/>
      <c r="E34" s="18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2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  <c r="K35">
        <f>E35*1.2</f>
        <v>0</v>
      </c>
      <c r="M35" s="1" t="e">
        <f>F35/K35</f>
        <v>#DIV/0!</v>
      </c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E38">
        <f>35*10.764</f>
        <v>376.73999999999995</v>
      </c>
      <c r="F38">
        <v>10500000</v>
      </c>
      <c r="G38" s="2">
        <f>F38/E38</f>
        <v>27870.680044593093</v>
      </c>
      <c r="H38">
        <v>455000</v>
      </c>
      <c r="I38">
        <v>30000</v>
      </c>
      <c r="J38" s="2">
        <f t="shared" ref="J38:J43" si="2">I38+H38+F38</f>
        <v>10985000</v>
      </c>
      <c r="K38" s="2">
        <f>J38/E38</f>
        <v>29158.04002760525</v>
      </c>
      <c r="L38" s="4"/>
      <c r="M38" s="2"/>
      <c r="O38" s="1"/>
    </row>
    <row r="39" spans="2:15" x14ac:dyDescent="0.25">
      <c r="E39">
        <v>740</v>
      </c>
      <c r="F39">
        <v>25000000</v>
      </c>
      <c r="G39" s="2">
        <f>F39/E39</f>
        <v>33783.783783783787</v>
      </c>
      <c r="H39">
        <v>948000</v>
      </c>
      <c r="I39">
        <v>30000</v>
      </c>
      <c r="J39" s="2">
        <f t="shared" si="2"/>
        <v>25978000</v>
      </c>
      <c r="K39" s="2">
        <f t="shared" ref="K39:K43" si="3">J39/E39</f>
        <v>35105.405405405407</v>
      </c>
      <c r="L39" s="4"/>
      <c r="M39" s="2"/>
      <c r="N39" t="e">
        <f>F39/D39</f>
        <v>#DIV/0!</v>
      </c>
    </row>
    <row r="40" spans="2:15" x14ac:dyDescent="0.25">
      <c r="D40" s="2"/>
      <c r="E40" s="2">
        <f>22*10.64</f>
        <v>234.08</v>
      </c>
      <c r="F40" s="2">
        <v>5800000</v>
      </c>
      <c r="G40" s="2">
        <f t="shared" ref="G40:G43" si="4">F40/E40</f>
        <v>24777.853725222147</v>
      </c>
      <c r="H40" s="2">
        <v>169500</v>
      </c>
      <c r="I40" s="2">
        <v>30000</v>
      </c>
      <c r="J40" s="2">
        <f t="shared" si="2"/>
        <v>5999500</v>
      </c>
      <c r="K40" s="2">
        <f t="shared" si="3"/>
        <v>25630.126452494871</v>
      </c>
      <c r="L40" s="2"/>
      <c r="M40" s="2"/>
      <c r="O40" s="1"/>
    </row>
    <row r="41" spans="2:15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5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5" x14ac:dyDescent="0.25">
      <c r="G43" s="15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2024-07-15T10:56:12Z</dcterms:modified>
</cp:coreProperties>
</file>