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H67" i="1"/>
  <c r="H62" i="1"/>
  <c r="H63" i="1"/>
  <c r="H64" i="1"/>
  <c r="H65" i="1"/>
  <c r="H66" i="1"/>
  <c r="H61" i="1"/>
  <c r="B19" i="1"/>
  <c r="G16" i="1"/>
  <c r="C16" i="1"/>
  <c r="B17" i="1"/>
  <c r="B18" i="1"/>
  <c r="K21" i="1"/>
  <c r="I52" i="1"/>
  <c r="H52" i="1"/>
  <c r="H53" i="1"/>
  <c r="H54" i="1"/>
  <c r="F52" i="1"/>
  <c r="F53" i="1"/>
  <c r="I53" i="1" s="1"/>
  <c r="F54" i="1"/>
  <c r="I54" i="1" s="1"/>
  <c r="I51" i="1"/>
  <c r="H51" i="1"/>
  <c r="F51" i="1"/>
  <c r="G45" i="1"/>
  <c r="G48" i="1" s="1"/>
  <c r="E48" i="1"/>
  <c r="E44" i="1"/>
  <c r="E45" i="1" s="1"/>
  <c r="G11" i="1"/>
  <c r="I11" i="1" s="1"/>
  <c r="G12" i="1" l="1"/>
  <c r="F5" i="1" l="1"/>
  <c r="E5" i="1"/>
  <c r="A39" i="1" l="1"/>
  <c r="C39" i="1" s="1"/>
  <c r="C38" i="1"/>
  <c r="A37" i="1"/>
  <c r="C37" i="1" s="1"/>
  <c r="B10" i="1" l="1"/>
  <c r="B11" i="1" s="1"/>
  <c r="B8" i="1"/>
  <c r="B6" i="1"/>
  <c r="B5" i="1"/>
  <c r="B14" i="1" s="1"/>
  <c r="C20" i="1" l="1"/>
  <c r="B12" i="1"/>
  <c r="B13" i="1" s="1"/>
  <c r="B15" i="1"/>
  <c r="C36" i="1" l="1"/>
  <c r="C35" i="1"/>
  <c r="C34" i="1"/>
  <c r="I4" i="1" l="1"/>
  <c r="I5" i="1" s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F34" i="1"/>
  <c r="F35" i="1"/>
  <c r="G35" i="1" s="1"/>
  <c r="G36" i="1"/>
  <c r="G34" i="1" l="1"/>
  <c r="H34" i="1"/>
  <c r="I27" i="1" l="1"/>
  <c r="H31" i="1" l="1"/>
  <c r="H30" i="1"/>
  <c r="H32" i="1"/>
  <c r="H26" i="1" l="1"/>
  <c r="H35" i="1" l="1"/>
  <c r="H27" i="1"/>
  <c r="H28" i="1"/>
  <c r="H29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<sst xmlns="http://schemas.openxmlformats.org/spreadsheetml/2006/main" count="27" uniqueCount="26">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</sst>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43" fontId="6" fillId="0" borderId="0" xfId="0" applyNumberFormat="1" applyFont="1"/>
    <xf numFmtId="165" fontId="5" fillId="0" borderId="0" xfId="0" applyNumberFormat="1" applyFont="1"/>
    <xf numFmtId="43" fontId="0" fillId="0" borderId="0" xfId="1" applyFont="1"/>
    <xf numFmtId="165" fontId="0" fillId="0" borderId="0" xfId="1" applyNumberFormat="1" applyFont="1"/>
    <xf numFmtId="0" fontId="0" fillId="2" borderId="0" xfId="0" applyFill="1"/>
    <xf numFmtId="43" fontId="0" fillId="2" borderId="0" xfId="1" applyFont="1" applyFill="1"/>
    <xf numFmtId="165" fontId="0" fillId="2" borderId="0" xfId="1" applyNumberFormat="1" applyFont="1" applyFill="1"/>
    <xf numFmtId="165" fontId="2" fillId="0" borderId="0" xfId="0" applyNumberFormat="1" applyFont="1"/>
    <xf numFmtId="165" fontId="0" fillId="0" borderId="0" xfId="0" applyNumberForma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466725</xdr:colOff>
      <xdr:row>33</xdr:row>
      <xdr:rowOff>35548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F5878EB3-247C-4054-95B8-9DBD8E9F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72325" cy="632204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20</xdr:col>
      <xdr:colOff>113752</xdr:colOff>
      <xdr:row>38</xdr:row>
      <xdr:rowOff>8643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237DA3-20D3-488E-9867-8A6F4C8E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190500"/>
          <a:ext cx="4380952" cy="7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47625</xdr:colOff>
      <xdr:row>38</xdr:row>
      <xdr:rowOff>47624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368A56-F17C-4BF6-8624-63D8217A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91625" cy="728662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40</xdr:col>
      <xdr:colOff>106832</xdr:colOff>
      <xdr:row>47</xdr:row>
      <xdr:rowOff>20276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9CC1C7-7838-48E2-AAB9-FE36DC10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90500"/>
          <a:ext cx="14737232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39</xdr:row>
      <xdr:rowOff>53010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AB2DC-18A3-4894-B766-06762D74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8600" cy="74825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1</xdr:rowOff>
    </xdr:from>
    <xdr:to>
      <xdr:col>27</xdr:col>
      <xdr:colOff>590550</xdr:colOff>
      <xdr:row>36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983B7-D0DE-49AD-B0A7-3EE0C61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1"/>
          <a:ext cx="7905750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1</xdr:rowOff>
    </xdr:from>
    <xdr:to>
      <xdr:col>28</xdr:col>
      <xdr:colOff>336884</xdr:colOff>
      <xdr:row>41</xdr:row>
      <xdr:rowOff>152401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E33A1D-B17A-42E8-B851-368D1D42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1"/>
          <a:ext cx="10090484" cy="7772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39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40DC7-7505-4360-8188-97D7170C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tabSelected="1" zoomScaleNormal="100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1" max="11" width="12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 t="s">
        <v>24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11500</v>
      </c>
      <c r="C3" s="24"/>
      <c r="D3" s="4"/>
      <c r="E3" s="25">
        <v>0</v>
      </c>
      <c r="F3" s="26">
        <v>2024</v>
      </c>
      <c r="G3" s="27">
        <f>F3-E3</f>
        <v>2024</v>
      </c>
      <c r="I3">
        <v>26250</v>
      </c>
      <c r="L3" s="1"/>
      <c r="M3" s="2"/>
    </row>
    <row r="4" spans="1:13" ht="33" x14ac:dyDescent="0.3">
      <c r="A4" s="28" t="s">
        <v>1</v>
      </c>
      <c r="B4" s="10">
        <v>2600</v>
      </c>
      <c r="C4" s="24"/>
      <c r="D4" s="4"/>
      <c r="E4" t="s">
        <v>23</v>
      </c>
      <c r="F4" s="26"/>
      <c r="G4" s="27"/>
      <c r="I4">
        <f>I3/100*115</f>
        <v>30187.5</v>
      </c>
      <c r="K4" s="17"/>
      <c r="L4" s="1"/>
      <c r="M4" s="2"/>
    </row>
    <row r="5" spans="1:13" ht="16.5" x14ac:dyDescent="0.3">
      <c r="A5" s="20" t="s">
        <v>2</v>
      </c>
      <c r="B5" s="10">
        <f>B3-B4</f>
        <v>8900</v>
      </c>
      <c r="C5" s="24"/>
      <c r="D5" s="4"/>
      <c r="E5">
        <f>40.68*10.764</f>
        <v>437.87951999999996</v>
      </c>
      <c r="F5">
        <f>E5*1.1</f>
        <v>481.66747199999998</v>
      </c>
      <c r="G5" s="7"/>
      <c r="I5">
        <f>I4/10.764</f>
        <v>2804.4871794871797</v>
      </c>
      <c r="L5" s="1"/>
      <c r="M5" s="2"/>
    </row>
    <row r="6" spans="1:13" ht="16.5" x14ac:dyDescent="0.3">
      <c r="A6" s="20" t="s">
        <v>3</v>
      </c>
      <c r="B6" s="10">
        <f>B4</f>
        <v>2600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0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60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0</v>
      </c>
      <c r="C10" s="30"/>
      <c r="D10" s="31"/>
      <c r="F10" s="34"/>
      <c r="G10" s="33">
        <v>63900</v>
      </c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</v>
      </c>
      <c r="C11" s="36"/>
      <c r="D11" s="37"/>
      <c r="G11" s="33">
        <f>G10/100*105</f>
        <v>67095</v>
      </c>
      <c r="H11" s="12"/>
      <c r="I11" s="48">
        <f>G11-G10</f>
        <v>3195</v>
      </c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0</v>
      </c>
      <c r="C12" s="38"/>
      <c r="D12" s="39"/>
      <c r="G12" s="49">
        <f>G11/10.764</f>
        <v>6233.2775919732449</v>
      </c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2600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8900</v>
      </c>
      <c r="C14" s="24"/>
      <c r="D14" s="4"/>
      <c r="G14" s="33">
        <v>481.8</v>
      </c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11500</v>
      </c>
      <c r="C15" s="24"/>
      <c r="D15" s="4"/>
      <c r="G15" s="33">
        <v>6233</v>
      </c>
      <c r="H15" s="15"/>
      <c r="I15" s="15"/>
      <c r="J15" s="15"/>
      <c r="K15" s="15"/>
      <c r="L15" s="11"/>
      <c r="M15" s="2"/>
    </row>
    <row r="16" spans="1:13" ht="16.5" x14ac:dyDescent="0.3">
      <c r="A16" s="20" t="s">
        <v>22</v>
      </c>
      <c r="B16" s="40">
        <v>438</v>
      </c>
      <c r="C16" s="41">
        <f>B16*1.1</f>
        <v>481.8</v>
      </c>
      <c r="D16" s="4"/>
      <c r="E16" s="3"/>
      <c r="F16" s="3"/>
      <c r="G16" s="55">
        <f>G15*G14</f>
        <v>3003059.4</v>
      </c>
      <c r="H16" s="4"/>
      <c r="M16" s="14"/>
    </row>
    <row r="17" spans="1:14" ht="16.5" x14ac:dyDescent="0.3">
      <c r="A17" s="41" t="s">
        <v>21</v>
      </c>
      <c r="B17" s="42">
        <f>B16*B15</f>
        <v>5037000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25</v>
      </c>
      <c r="B18" s="42">
        <f>B17*0.8</f>
        <v>4029600</v>
      </c>
      <c r="C18" s="43"/>
      <c r="D18" s="4"/>
      <c r="E18" s="3"/>
      <c r="F18" s="44"/>
      <c r="G18" s="3"/>
      <c r="H18" s="4"/>
      <c r="K18" s="50">
        <v>3638000</v>
      </c>
      <c r="M18" s="3"/>
      <c r="N18" s="4"/>
    </row>
    <row r="19" spans="1:14" ht="16.5" x14ac:dyDescent="0.3">
      <c r="A19" s="41" t="s">
        <v>12</v>
      </c>
      <c r="B19" s="42">
        <f>481.8*B4</f>
        <v>1252680</v>
      </c>
      <c r="C19" s="42"/>
      <c r="D19" s="4"/>
      <c r="E19" s="4"/>
      <c r="F19" s="3"/>
      <c r="K19" s="50">
        <v>127400</v>
      </c>
    </row>
    <row r="20" spans="1:14" ht="16.5" x14ac:dyDescent="0.3">
      <c r="A20" s="40" t="s">
        <v>16</v>
      </c>
      <c r="B20" s="42">
        <f>B17*0.03/12</f>
        <v>12592.5</v>
      </c>
      <c r="C20" s="42">
        <f>C17*0.032/12</f>
        <v>0</v>
      </c>
      <c r="D20" s="4"/>
      <c r="E20" s="4"/>
      <c r="F20" s="3"/>
      <c r="K20" s="50">
        <v>30000</v>
      </c>
    </row>
    <row r="21" spans="1:14" x14ac:dyDescent="0.25">
      <c r="B21" s="45"/>
      <c r="K21" s="4">
        <f>SUM(K18:K20)</f>
        <v>3795400</v>
      </c>
    </row>
    <row r="22" spans="1:14" x14ac:dyDescent="0.25">
      <c r="B22" s="45"/>
    </row>
    <row r="24" spans="1:14" x14ac:dyDescent="0.25">
      <c r="C24" t="s">
        <v>14</v>
      </c>
    </row>
    <row r="25" spans="1:14" x14ac:dyDescent="0.25">
      <c r="B25" s="46" t="s">
        <v>15</v>
      </c>
      <c r="C25" s="5" t="s">
        <v>20</v>
      </c>
      <c r="D25" s="5"/>
      <c r="E25" s="5" t="s">
        <v>11</v>
      </c>
      <c r="F25" s="5" t="s">
        <v>17</v>
      </c>
      <c r="G25" s="5" t="s">
        <v>18</v>
      </c>
      <c r="H25" s="5" t="s">
        <v>19</v>
      </c>
      <c r="I25" s="5"/>
    </row>
    <row r="26" spans="1:14" ht="17.25" x14ac:dyDescent="0.3">
      <c r="B26" s="46">
        <v>498</v>
      </c>
      <c r="C26" s="5"/>
      <c r="D26" s="5"/>
      <c r="E26" s="5">
        <v>6000000</v>
      </c>
      <c r="F26" s="6">
        <f t="shared" ref="F26:F32" si="0">E26/B26</f>
        <v>12048.192771084337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ht="17.25" x14ac:dyDescent="0.3">
      <c r="B27" s="46">
        <v>576</v>
      </c>
      <c r="C27" s="5"/>
      <c r="D27" s="5"/>
      <c r="E27" s="5">
        <v>7000000</v>
      </c>
      <c r="F27" s="6">
        <f t="shared" si="0"/>
        <v>12152.777777777777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8"/>
    </row>
    <row r="28" spans="1:14" x14ac:dyDescent="0.25">
      <c r="B28" s="46">
        <v>548</v>
      </c>
      <c r="C28" s="5"/>
      <c r="D28" s="5"/>
      <c r="E28" s="6">
        <v>6200000</v>
      </c>
      <c r="F28" s="6">
        <f t="shared" si="0"/>
        <v>11313.868613138686</v>
      </c>
      <c r="G28" s="6" t="e">
        <f t="shared" ref="G28:G32" si="1">E28/C28</f>
        <v>#DIV/0!</v>
      </c>
      <c r="H28" s="6" t="e">
        <f>E28/#REF!</f>
        <v>#REF!</v>
      </c>
      <c r="I28" s="5"/>
    </row>
    <row r="29" spans="1:14" x14ac:dyDescent="0.25">
      <c r="B29" s="46"/>
      <c r="C29" s="5"/>
      <c r="D29" s="5"/>
      <c r="E29" s="6"/>
      <c r="F29" s="6" t="e">
        <f t="shared" si="0"/>
        <v>#DIV/0!</v>
      </c>
      <c r="G29" s="6" t="e">
        <f t="shared" si="1"/>
        <v>#DIV/0!</v>
      </c>
      <c r="H29" s="6" t="e">
        <f>E29/#REF!</f>
        <v>#REF!</v>
      </c>
      <c r="I29" s="5" t="e">
        <f>#REF!/B29</f>
        <v>#REF!</v>
      </c>
    </row>
    <row r="30" spans="1:14" x14ac:dyDescent="0.25">
      <c r="B30" s="46"/>
      <c r="C30" s="47"/>
      <c r="E30" s="9"/>
      <c r="F30" s="9" t="e">
        <f t="shared" si="0"/>
        <v>#DIV/0!</v>
      </c>
      <c r="G30" s="6" t="e">
        <f t="shared" si="1"/>
        <v>#DIV/0!</v>
      </c>
      <c r="H30" s="9" t="e">
        <f>E30/#REF!</f>
        <v>#REF!</v>
      </c>
      <c r="I30" s="5" t="e">
        <f>C30/B30</f>
        <v>#DIV/0!</v>
      </c>
    </row>
    <row r="31" spans="1:14" x14ac:dyDescent="0.25">
      <c r="E31" s="9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  <c r="I31" t="e">
        <f>#REF!/B31</f>
        <v>#REF!</v>
      </c>
    </row>
    <row r="32" spans="1:14" x14ac:dyDescent="0.25">
      <c r="E32" s="47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</row>
    <row r="34" spans="1:12" x14ac:dyDescent="0.25">
      <c r="A34">
        <v>406</v>
      </c>
      <c r="B34" s="23">
        <v>4990000</v>
      </c>
      <c r="C34">
        <f t="shared" ref="C34:C39" si="2">B34/A34</f>
        <v>12290.64039408867</v>
      </c>
      <c r="D34">
        <v>26500</v>
      </c>
      <c r="E34">
        <v>30000</v>
      </c>
      <c r="F34">
        <f>E34+D34+B34</f>
        <v>5046500</v>
      </c>
      <c r="G34" t="e">
        <f>F34/#REF!</f>
        <v>#REF!</v>
      </c>
      <c r="H34" s="4" t="e">
        <f>F34/#REF!</f>
        <v>#REF!</v>
      </c>
    </row>
    <row r="35" spans="1:12" x14ac:dyDescent="0.25">
      <c r="A35">
        <v>524</v>
      </c>
      <c r="B35" s="23">
        <v>5066910</v>
      </c>
      <c r="C35">
        <f t="shared" si="2"/>
        <v>9669.6755725190833</v>
      </c>
      <c r="D35">
        <v>100</v>
      </c>
      <c r="E35">
        <v>100</v>
      </c>
      <c r="F35">
        <f>E35+D35+B35</f>
        <v>5067110</v>
      </c>
      <c r="G35" t="e">
        <f>F35/#REF!</f>
        <v>#REF!</v>
      </c>
      <c r="H35" s="4" t="e">
        <f>F35/#REF!</f>
        <v>#REF!</v>
      </c>
    </row>
    <row r="36" spans="1:12" x14ac:dyDescent="0.25">
      <c r="A36">
        <v>510</v>
      </c>
      <c r="B36" s="23">
        <v>5083750</v>
      </c>
      <c r="C36">
        <f t="shared" si="2"/>
        <v>9968.1372549019616</v>
      </c>
      <c r="G36" t="e">
        <f>F36/#REF!</f>
        <v>#REF!</v>
      </c>
    </row>
    <row r="37" spans="1:12" ht="15.75" x14ac:dyDescent="0.25">
      <c r="A37" s="11">
        <f>38*10.764</f>
        <v>409.03199999999998</v>
      </c>
      <c r="B37" s="23">
        <v>4663700</v>
      </c>
      <c r="C37">
        <f t="shared" si="2"/>
        <v>11401.797414383227</v>
      </c>
    </row>
    <row r="38" spans="1:12" ht="15.75" x14ac:dyDescent="0.25">
      <c r="A38" s="11">
        <v>511</v>
      </c>
      <c r="B38" s="23">
        <v>5705650</v>
      </c>
      <c r="C38">
        <f t="shared" si="2"/>
        <v>11165.655577299412</v>
      </c>
    </row>
    <row r="39" spans="1:12" ht="15.75" x14ac:dyDescent="0.25">
      <c r="A39" s="11">
        <f>57*10.764</f>
        <v>613.548</v>
      </c>
      <c r="B39" s="23">
        <v>7089000</v>
      </c>
      <c r="C39">
        <f t="shared" si="2"/>
        <v>11554.108236030434</v>
      </c>
    </row>
    <row r="40" spans="1:12" ht="15.75" x14ac:dyDescent="0.25">
      <c r="A40" s="11"/>
      <c r="E40" s="52"/>
      <c r="F40" s="52"/>
      <c r="G40" s="52"/>
      <c r="H40" s="52"/>
      <c r="I40" s="52"/>
      <c r="J40" s="52"/>
      <c r="K40" s="52"/>
      <c r="L40" s="52"/>
    </row>
    <row r="41" spans="1:12" ht="15.75" x14ac:dyDescent="0.25">
      <c r="A41" s="11"/>
      <c r="E41" s="52"/>
      <c r="F41" s="52"/>
      <c r="G41" s="52"/>
      <c r="H41" s="52"/>
      <c r="I41" s="52"/>
      <c r="J41" s="52"/>
      <c r="K41" s="52"/>
      <c r="L41" s="52"/>
    </row>
    <row r="42" spans="1:12" ht="15.75" x14ac:dyDescent="0.25">
      <c r="A42" s="11"/>
      <c r="E42" s="52">
        <v>57.48</v>
      </c>
      <c r="F42" s="52"/>
      <c r="G42" s="52"/>
      <c r="H42" s="52"/>
      <c r="I42" s="52"/>
      <c r="J42" s="52"/>
      <c r="K42" s="52"/>
      <c r="L42" s="52"/>
    </row>
    <row r="43" spans="1:12" ht="15.75" x14ac:dyDescent="0.25">
      <c r="A43" s="11"/>
      <c r="E43" s="52">
        <v>1.25</v>
      </c>
      <c r="F43" s="52"/>
      <c r="G43" s="52"/>
      <c r="H43" s="52"/>
      <c r="I43" s="52"/>
      <c r="J43" s="52"/>
      <c r="K43" s="52"/>
      <c r="L43" s="52"/>
    </row>
    <row r="44" spans="1:12" x14ac:dyDescent="0.25">
      <c r="E44" s="52">
        <f>SUM(E42:E43)</f>
        <v>58.73</v>
      </c>
      <c r="F44" s="52"/>
      <c r="G44" s="52"/>
      <c r="H44" s="52"/>
      <c r="I44" s="52"/>
      <c r="J44" s="52"/>
      <c r="K44" s="52"/>
      <c r="L44" s="52"/>
    </row>
    <row r="45" spans="1:12" x14ac:dyDescent="0.25">
      <c r="E45" s="52">
        <f>E44*10.764</f>
        <v>632.16971999999998</v>
      </c>
      <c r="F45" s="52">
        <v>632</v>
      </c>
      <c r="G45" s="52">
        <f>F45*1.1</f>
        <v>695.2</v>
      </c>
      <c r="H45" s="52"/>
      <c r="I45" s="52"/>
      <c r="J45" s="52"/>
      <c r="K45" s="52"/>
      <c r="L45" s="52"/>
    </row>
    <row r="46" spans="1:12" x14ac:dyDescent="0.25">
      <c r="E46" s="52"/>
      <c r="F46" s="52"/>
      <c r="G46" s="52"/>
      <c r="H46" s="52"/>
      <c r="I46" s="52"/>
      <c r="J46" s="52"/>
      <c r="K46" s="52"/>
      <c r="L46" s="52"/>
    </row>
    <row r="47" spans="1:12" x14ac:dyDescent="0.25">
      <c r="E47" s="53">
        <v>7089000</v>
      </c>
      <c r="F47" s="53"/>
      <c r="G47" s="53"/>
      <c r="H47" s="52"/>
      <c r="I47" s="52"/>
      <c r="J47" s="52"/>
      <c r="K47" s="52"/>
      <c r="L47" s="52"/>
    </row>
    <row r="48" spans="1:12" x14ac:dyDescent="0.25">
      <c r="E48" s="54">
        <f>E47/632</f>
        <v>11216.772151898735</v>
      </c>
      <c r="F48" s="54"/>
      <c r="G48" s="54">
        <f>E47/G45</f>
        <v>10197.065592635212</v>
      </c>
      <c r="H48" s="52"/>
      <c r="I48" s="52"/>
      <c r="J48" s="52"/>
      <c r="K48" s="52"/>
      <c r="L48" s="52"/>
    </row>
    <row r="49" spans="3:12" x14ac:dyDescent="0.25">
      <c r="E49" s="52"/>
      <c r="F49" s="52"/>
      <c r="G49" s="52"/>
      <c r="H49" s="52"/>
      <c r="I49" s="52"/>
      <c r="J49" s="52"/>
      <c r="K49" s="52"/>
      <c r="L49" s="52"/>
    </row>
    <row r="50" spans="3:12" x14ac:dyDescent="0.25">
      <c r="E50" s="52"/>
      <c r="F50" s="52"/>
      <c r="G50" s="52"/>
      <c r="H50" s="52"/>
      <c r="I50" s="52"/>
      <c r="J50" s="52"/>
      <c r="K50" s="52"/>
      <c r="L50" s="52"/>
    </row>
    <row r="51" spans="3:12" x14ac:dyDescent="0.25">
      <c r="E51" s="53">
        <v>406</v>
      </c>
      <c r="F51" s="53">
        <f>E51*1.1</f>
        <v>446.6</v>
      </c>
      <c r="G51" s="53">
        <v>4500000</v>
      </c>
      <c r="H51" s="54">
        <f>G51/E51</f>
        <v>11083.743842364533</v>
      </c>
      <c r="I51" s="54">
        <f>G51/F51</f>
        <v>10076.130765785938</v>
      </c>
      <c r="J51" s="52"/>
      <c r="K51" s="52"/>
      <c r="L51" s="52"/>
    </row>
    <row r="52" spans="3:12" x14ac:dyDescent="0.25">
      <c r="E52" s="52">
        <v>504</v>
      </c>
      <c r="F52" s="53">
        <f t="shared" ref="F52:F59" si="3">E52*1.1</f>
        <v>554.40000000000009</v>
      </c>
      <c r="G52" s="52">
        <v>6000000</v>
      </c>
      <c r="H52" s="54">
        <f t="shared" ref="H52:I61" si="4">G52/E52</f>
        <v>11904.761904761905</v>
      </c>
      <c r="I52" s="54">
        <f t="shared" ref="I52:I61" si="5">G52/F52</f>
        <v>10822.510822510822</v>
      </c>
      <c r="J52" s="52"/>
      <c r="K52" s="52"/>
      <c r="L52" s="52"/>
    </row>
    <row r="53" spans="3:12" x14ac:dyDescent="0.25">
      <c r="E53" s="52">
        <v>406</v>
      </c>
      <c r="F53" s="53">
        <f t="shared" si="3"/>
        <v>446.6</v>
      </c>
      <c r="G53" s="52">
        <v>4800000</v>
      </c>
      <c r="H53" s="54">
        <f t="shared" si="4"/>
        <v>11822.660098522167</v>
      </c>
      <c r="I53" s="54">
        <f t="shared" si="5"/>
        <v>10747.872816838333</v>
      </c>
      <c r="J53" s="52"/>
      <c r="K53" s="52"/>
      <c r="L53" s="52"/>
    </row>
    <row r="54" spans="3:12" x14ac:dyDescent="0.25">
      <c r="E54" s="52">
        <v>372</v>
      </c>
      <c r="F54" s="53">
        <f t="shared" si="3"/>
        <v>409.20000000000005</v>
      </c>
      <c r="G54" s="52">
        <v>4600000</v>
      </c>
      <c r="H54" s="54">
        <f t="shared" si="4"/>
        <v>12365.591397849463</v>
      </c>
      <c r="I54" s="54">
        <f t="shared" si="5"/>
        <v>11241.446725317692</v>
      </c>
      <c r="J54" s="52"/>
      <c r="K54" s="52"/>
      <c r="L54" s="52"/>
    </row>
    <row r="55" spans="3:12" x14ac:dyDescent="0.25">
      <c r="E55" s="52"/>
      <c r="F55" s="53"/>
      <c r="G55" s="52"/>
      <c r="H55" s="54"/>
      <c r="I55" s="54"/>
      <c r="J55" s="52"/>
      <c r="K55" s="52"/>
      <c r="L55" s="52"/>
    </row>
    <row r="56" spans="3:12" x14ac:dyDescent="0.25">
      <c r="E56" s="52"/>
      <c r="F56" s="53"/>
      <c r="G56" s="52"/>
      <c r="H56" s="54"/>
      <c r="I56" s="54"/>
      <c r="J56" s="52"/>
      <c r="K56" s="52"/>
      <c r="L56" s="52"/>
    </row>
    <row r="57" spans="3:12" x14ac:dyDescent="0.25">
      <c r="E57" s="52"/>
      <c r="F57" s="53"/>
      <c r="G57" s="52"/>
      <c r="H57" s="54"/>
      <c r="I57" s="54"/>
      <c r="J57" s="52"/>
      <c r="K57" s="52"/>
      <c r="L57" s="52"/>
    </row>
    <row r="58" spans="3:12" x14ac:dyDescent="0.25">
      <c r="E58" s="52"/>
      <c r="F58" s="53"/>
      <c r="G58" s="52"/>
      <c r="H58" s="54"/>
      <c r="I58" s="54"/>
      <c r="J58" s="52"/>
      <c r="K58" s="52"/>
      <c r="L58" s="52"/>
    </row>
    <row r="59" spans="3:12" x14ac:dyDescent="0.25">
      <c r="E59" s="52"/>
      <c r="F59" s="53"/>
      <c r="G59" s="52"/>
      <c r="H59" s="54"/>
      <c r="I59" s="54"/>
      <c r="J59" s="52"/>
      <c r="K59" s="52"/>
      <c r="L59" s="52"/>
    </row>
    <row r="60" spans="3:12" x14ac:dyDescent="0.25">
      <c r="H60" s="51"/>
      <c r="I60" s="51"/>
    </row>
    <row r="61" spans="3:12" x14ac:dyDescent="0.25">
      <c r="F61">
        <v>4.05</v>
      </c>
      <c r="G61">
        <v>7.37</v>
      </c>
      <c r="H61" s="51">
        <f>G61*F61</f>
        <v>29.848499999999998</v>
      </c>
      <c r="I61" s="51"/>
    </row>
    <row r="62" spans="3:12" x14ac:dyDescent="0.25">
      <c r="F62">
        <v>10</v>
      </c>
      <c r="G62">
        <v>10</v>
      </c>
      <c r="H62" s="51">
        <f t="shared" ref="H62:H66" si="6">G62*F62</f>
        <v>100</v>
      </c>
    </row>
    <row r="63" spans="3:12" x14ac:dyDescent="0.25">
      <c r="C63" s="4"/>
      <c r="D63" s="4"/>
      <c r="E63" s="4"/>
      <c r="F63">
        <v>10</v>
      </c>
      <c r="G63">
        <v>17.62</v>
      </c>
      <c r="H63" s="51">
        <f t="shared" si="6"/>
        <v>176.20000000000002</v>
      </c>
    </row>
    <row r="64" spans="3:12" x14ac:dyDescent="0.25">
      <c r="F64">
        <v>7.21</v>
      </c>
      <c r="G64">
        <v>4.21</v>
      </c>
      <c r="H64" s="51">
        <f t="shared" si="6"/>
        <v>30.354099999999999</v>
      </c>
    </row>
    <row r="65" spans="6:8" x14ac:dyDescent="0.25">
      <c r="F65">
        <v>6.59</v>
      </c>
      <c r="G65">
        <v>8.6199999999999992</v>
      </c>
      <c r="H65" s="51">
        <f t="shared" si="6"/>
        <v>56.805799999999991</v>
      </c>
    </row>
    <row r="66" spans="6:8" x14ac:dyDescent="0.25">
      <c r="F66">
        <v>5</v>
      </c>
      <c r="G66">
        <v>2.9</v>
      </c>
      <c r="H66" s="51">
        <f t="shared" si="6"/>
        <v>14.5</v>
      </c>
    </row>
    <row r="67" spans="6:8" x14ac:dyDescent="0.25">
      <c r="H67" s="56">
        <f>SUM(H61:H66)</f>
        <v>407.70839999999998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7" sqref="N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2024-07-13T10:34:35Z</dcterms:modified>
</cp:coreProperties>
</file>