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apital gain\Rahul VIjay - Notice - 2011\"/>
    </mc:Choice>
  </mc:AlternateContent>
  <xr:revisionPtr revIDLastSave="0" documentId="13_ncr:1_{712C85F8-50F7-4F99-89F1-D48A5F8DC01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13" sheetId="25" r:id="rId3"/>
    <sheet name="Sheet14" sheetId="26" r:id="rId4"/>
    <sheet name="Sheet15" sheetId="27" r:id="rId5"/>
    <sheet name="Sheet18" sheetId="30" r:id="rId6"/>
    <sheet name="Sheet17" sheetId="29" r:id="rId7"/>
    <sheet name="Sheet2" sheetId="14" r:id="rId8"/>
    <sheet name="Sheet3" sheetId="15" r:id="rId9"/>
    <sheet name="Sheet4" sheetId="16" r:id="rId10"/>
    <sheet name="Sheet5" sheetId="17" r:id="rId11"/>
    <sheet name="Sheet6" sheetId="18" r:id="rId12"/>
    <sheet name="Sheet7" sheetId="19" r:id="rId13"/>
    <sheet name="Sheet8" sheetId="20" r:id="rId14"/>
    <sheet name="Sheet9" sheetId="21" r:id="rId15"/>
    <sheet name="Sheet10" sheetId="22" r:id="rId16"/>
    <sheet name="Sheet11" sheetId="23" r:id="rId17"/>
    <sheet name="Sheet12" sheetId="24" r:id="rId18"/>
  </sheets>
  <calcPr calcId="191029"/>
</workbook>
</file>

<file path=xl/calcChain.xml><?xml version="1.0" encoding="utf-8"?>
<calcChain xmlns="http://schemas.openxmlformats.org/spreadsheetml/2006/main">
  <c r="P21" i="4" l="1"/>
  <c r="Q21" i="4"/>
  <c r="P20" i="4"/>
  <c r="Q20" i="4"/>
  <c r="P19" i="4"/>
  <c r="P18" i="4"/>
  <c r="P13" i="4"/>
  <c r="P6" i="4"/>
  <c r="P5" i="4"/>
  <c r="P4" i="4"/>
  <c r="P3" i="4"/>
  <c r="P2" i="4"/>
  <c r="F36" i="4"/>
  <c r="P23" i="4" l="1"/>
  <c r="Y23" i="4" s="1"/>
  <c r="P22" i="4"/>
  <c r="Y22" i="4" s="1"/>
  <c r="Y21" i="4"/>
  <c r="Y20" i="4"/>
  <c r="Y19" i="4"/>
  <c r="Y18" i="4"/>
  <c r="P17" i="4"/>
  <c r="Y17" i="4" s="1"/>
  <c r="P16" i="4"/>
  <c r="Y16" i="4" s="1"/>
  <c r="P15" i="4"/>
  <c r="Y15" i="4" s="1"/>
  <c r="P14" i="4"/>
  <c r="Y14" i="4" s="1"/>
  <c r="Y13" i="4"/>
  <c r="P12" i="4"/>
  <c r="Y12" i="4" s="1"/>
  <c r="P11" i="4"/>
  <c r="Y11" i="4" s="1"/>
  <c r="P10" i="4"/>
  <c r="Y10" i="4" s="1"/>
  <c r="P9" i="4"/>
  <c r="Y9" i="4" s="1"/>
  <c r="P8" i="4"/>
  <c r="Y8" i="4" s="1"/>
  <c r="P7" i="4"/>
  <c r="Y7" i="4" s="1"/>
  <c r="Y6" i="4"/>
  <c r="Y5" i="4"/>
  <c r="Y4" i="4"/>
  <c r="Y3" i="4"/>
  <c r="Y2" i="4"/>
  <c r="Q8" i="4" l="1"/>
  <c r="Q10" i="4"/>
  <c r="Q12" i="4"/>
  <c r="Q14" i="4"/>
  <c r="Q16" i="4"/>
  <c r="Q23" i="4"/>
  <c r="X2" i="4"/>
  <c r="X3" i="4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Q7" i="4"/>
  <c r="Q9" i="4"/>
  <c r="Q11" i="4"/>
  <c r="Q15" i="4"/>
  <c r="Q17" i="4"/>
  <c r="Q22" i="4"/>
  <c r="B23" i="4" l="1"/>
  <c r="C23" i="4" s="1"/>
  <c r="D23" i="4" s="1"/>
  <c r="Y26" i="4"/>
  <c r="X24" i="4"/>
  <c r="X27" i="4"/>
  <c r="X28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H24" i="4" s="1"/>
  <c r="A24" i="4"/>
  <c r="J23" i="4"/>
  <c r="I23" i="4"/>
  <c r="E23" i="4"/>
  <c r="A23" i="4"/>
  <c r="B22" i="4"/>
  <c r="C22" i="4" s="1"/>
  <c r="D22" i="4" s="1"/>
  <c r="J22" i="4"/>
  <c r="I22" i="4"/>
  <c r="E22" i="4"/>
  <c r="A22" i="4"/>
  <c r="Y29" i="4" l="1"/>
  <c r="Y25" i="4"/>
  <c r="H26" i="4"/>
  <c r="H30" i="4"/>
  <c r="X30" i="4"/>
  <c r="X26" i="4"/>
  <c r="Y28" i="4"/>
  <c r="Y24" i="4"/>
  <c r="X29" i="4"/>
  <c r="X25" i="4"/>
  <c r="Y27" i="4"/>
  <c r="H22" i="4"/>
  <c r="H27" i="4"/>
  <c r="H28" i="4"/>
  <c r="H25" i="4"/>
  <c r="H29" i="4"/>
  <c r="F25" i="4"/>
  <c r="F26" i="4"/>
  <c r="F27" i="4"/>
  <c r="F28" i="4"/>
  <c r="F29" i="4"/>
  <c r="F30" i="4"/>
  <c r="G25" i="4"/>
  <c r="G26" i="4"/>
  <c r="G27" i="4"/>
  <c r="G28" i="4"/>
  <c r="G29" i="4"/>
  <c r="G30" i="4"/>
  <c r="G22" i="4"/>
  <c r="H23" i="4"/>
  <c r="F22" i="4"/>
  <c r="F23" i="4"/>
  <c r="F24" i="4"/>
  <c r="G23" i="4"/>
  <c r="G24" i="4"/>
  <c r="B11" i="4" l="1"/>
  <c r="C11" i="4" s="1"/>
  <c r="D11" i="4" s="1"/>
  <c r="J11" i="4"/>
  <c r="I11" i="4"/>
  <c r="E11" i="4"/>
  <c r="H11" i="4" s="1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B7" i="4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J13" i="4"/>
  <c r="I13" i="4"/>
  <c r="E13" i="4"/>
  <c r="B13" i="4"/>
  <c r="C13" i="4" s="1"/>
  <c r="D13" i="4" s="1"/>
  <c r="A13" i="4"/>
  <c r="H10" i="4" l="1"/>
  <c r="H7" i="4"/>
  <c r="H6" i="4"/>
  <c r="H8" i="4"/>
  <c r="H5" i="4"/>
  <c r="H9" i="4"/>
  <c r="F6" i="4"/>
  <c r="F11" i="4"/>
  <c r="G6" i="4"/>
  <c r="G11" i="4"/>
  <c r="F5" i="4"/>
  <c r="F7" i="4"/>
  <c r="F8" i="4"/>
  <c r="F9" i="4"/>
  <c r="F10" i="4"/>
  <c r="G5" i="4"/>
  <c r="G7" i="4"/>
  <c r="G8" i="4"/>
  <c r="G9" i="4"/>
  <c r="G10" i="4"/>
  <c r="H13" i="4"/>
  <c r="G13" i="4"/>
  <c r="F13" i="4"/>
  <c r="J19" i="4" l="1"/>
  <c r="I19" i="4"/>
  <c r="E19" i="4"/>
  <c r="J18" i="4"/>
  <c r="I18" i="4"/>
  <c r="E18" i="4"/>
  <c r="J17" i="4"/>
  <c r="I17" i="4"/>
  <c r="E17" i="4"/>
  <c r="J16" i="4"/>
  <c r="I16" i="4"/>
  <c r="E16" i="4"/>
  <c r="J15" i="4"/>
  <c r="I15" i="4"/>
  <c r="E15" i="4"/>
  <c r="J14" i="4"/>
  <c r="I14" i="4"/>
  <c r="E14" i="4"/>
  <c r="J12" i="4"/>
  <c r="I12" i="4"/>
  <c r="E12" i="4"/>
  <c r="J4" i="4"/>
  <c r="I4" i="4"/>
  <c r="E4" i="4"/>
  <c r="J3" i="4"/>
  <c r="I3" i="4"/>
  <c r="E3" i="4"/>
  <c r="J2" i="4"/>
  <c r="I2" i="4"/>
  <c r="E2" i="4"/>
  <c r="J21" i="4" l="1"/>
  <c r="I21" i="4"/>
  <c r="E21" i="4"/>
  <c r="A21" i="4"/>
  <c r="J20" i="4"/>
  <c r="I20" i="4"/>
  <c r="E20" i="4"/>
  <c r="A20" i="4"/>
  <c r="B19" i="4"/>
  <c r="C19" i="4" s="1"/>
  <c r="A19" i="4"/>
  <c r="B18" i="4"/>
  <c r="C18" i="4" s="1"/>
  <c r="A18" i="4"/>
  <c r="B17" i="4"/>
  <c r="C17" i="4" s="1"/>
  <c r="A17" i="4"/>
  <c r="B16" i="4"/>
  <c r="C16" i="4" s="1"/>
  <c r="A16" i="4"/>
  <c r="B15" i="4"/>
  <c r="C15" i="4" s="1"/>
  <c r="A15" i="4"/>
  <c r="A14" i="4"/>
  <c r="B12" i="4"/>
  <c r="C12" i="4" s="1"/>
  <c r="A12" i="4"/>
  <c r="B4" i="4"/>
  <c r="C4" i="4" s="1"/>
  <c r="A4" i="4"/>
  <c r="B3" i="4"/>
  <c r="C3" i="4" s="1"/>
  <c r="A3" i="4"/>
  <c r="B2" i="4"/>
  <c r="C2" i="4" s="1"/>
  <c r="A2" i="4"/>
  <c r="G12" i="4" l="1"/>
  <c r="F15" i="4"/>
  <c r="F16" i="4"/>
  <c r="F17" i="4"/>
  <c r="F18" i="4"/>
  <c r="F19" i="4"/>
  <c r="F3" i="4"/>
  <c r="F4" i="4"/>
  <c r="F12" i="4"/>
  <c r="F2" i="4"/>
  <c r="B20" i="4"/>
  <c r="C20" i="4" s="1"/>
  <c r="B21" i="4"/>
  <c r="C21" i="4" s="1"/>
  <c r="B14" i="4"/>
  <c r="C14" i="4" s="1"/>
  <c r="F20" i="4" l="1"/>
  <c r="D12" i="4"/>
  <c r="H12" i="4" s="1"/>
  <c r="D17" i="4"/>
  <c r="H17" i="4" s="1"/>
  <c r="G17" i="4"/>
  <c r="D16" i="4"/>
  <c r="H16" i="4" s="1"/>
  <c r="G16" i="4"/>
  <c r="D19" i="4"/>
  <c r="H19" i="4" s="1"/>
  <c r="G19" i="4"/>
  <c r="F14" i="4"/>
  <c r="D3" i="4"/>
  <c r="H3" i="4" s="1"/>
  <c r="G3" i="4"/>
  <c r="D18" i="4"/>
  <c r="H18" i="4" s="1"/>
  <c r="G18" i="4"/>
  <c r="D2" i="4"/>
  <c r="H2" i="4" s="1"/>
  <c r="G2" i="4"/>
  <c r="D4" i="4"/>
  <c r="H4" i="4" s="1"/>
  <c r="G4" i="4"/>
  <c r="D15" i="4"/>
  <c r="H15" i="4" s="1"/>
  <c r="G15" i="4"/>
  <c r="D21" i="4"/>
  <c r="H21" i="4" s="1"/>
  <c r="G21" i="4"/>
  <c r="F21" i="4"/>
  <c r="D20" i="4"/>
  <c r="H20" i="4" s="1"/>
  <c r="G20" i="4"/>
  <c r="D14" i="4" l="1"/>
  <c r="H14" i="4" s="1"/>
  <c r="G14" i="4"/>
</calcChain>
</file>

<file path=xl/sharedStrings.xml><?xml version="1.0" encoding="utf-8"?>
<sst xmlns="http://schemas.openxmlformats.org/spreadsheetml/2006/main" count="37" uniqueCount="32">
  <si>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</si>
  <si>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</si>
  <si>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</si>
  <si>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</si>
  <si>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</si>
  <si>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</si>
  <si>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</si>
  <si>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</si>
  <si>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</si>
  <si>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</si>
  <si>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</si>
  <si>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</si>
  <si>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</si>
  <si>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Market Value</t>
  </si>
  <si>
    <t>Book Value</t>
  </si>
  <si>
    <t>Building no. 1</t>
  </si>
  <si>
    <t>Agreement Value</t>
  </si>
  <si>
    <t>rate on agreement value</t>
  </si>
  <si>
    <t>rate on bazar mulya</t>
  </si>
  <si>
    <t>bua</t>
  </si>
  <si>
    <t>average rate</t>
  </si>
  <si>
    <t>value as on 2011</t>
  </si>
  <si>
    <t>Residential Flat No. 2106, 21st Floor, "Oasis – Tower 2", Off. Akurli Road,  Near Mahindra &amp; Mahindra Gate No.1, 
Kandivali  (East)</t>
  </si>
  <si>
    <t>Tower</t>
  </si>
  <si>
    <t>16.09.2014</t>
  </si>
  <si>
    <t>07.11.2014</t>
  </si>
  <si>
    <t>18.11.2014</t>
  </si>
  <si>
    <t>25.11.2014</t>
  </si>
  <si>
    <t>26.11.2014</t>
  </si>
  <si>
    <t>06.12.2014</t>
  </si>
  <si>
    <t>19.03.2015</t>
  </si>
  <si>
    <t>24.09.2015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</si>
</sst>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1" fillId="3" borderId="1" xfId="0" applyFont="1" applyFill="1" applyBorder="1"/>
    <xf numFmtId="0" fontId="4" fillId="3" borderId="1" xfId="0" applyFont="1" applyFill="1" applyBorder="1"/>
    <xf numFmtId="4" fontId="4" fillId="3" borderId="1" xfId="0" applyNumberFormat="1" applyFont="1" applyFill="1" applyBorder="1"/>
    <xf numFmtId="4" fontId="1" fillId="3" borderId="1" xfId="0" applyNumberFormat="1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4" fontId="0" fillId="3" borderId="1" xfId="0" applyNumberFormat="1" applyFill="1" applyBorder="1"/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257175</xdr:colOff>
      <xdr:row>43</xdr:row>
      <xdr:rowOff>133350</xdr:rowOff>
    </xdr:from>
    <xdr:to>
      <xdr:col>24</xdr:col>
      <xdr:colOff>667848</xdr:colOff>
      <xdr:row>62</xdr:row>
      <xdr:rowOff>57645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B8FF60-0780-4EC1-87DD-30547314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50" y="6991350"/>
          <a:ext cx="7868748" cy="354379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41</xdr:row>
      <xdr:rowOff>123825</xdr:rowOff>
    </xdr:from>
    <xdr:to>
      <xdr:col>9</xdr:col>
      <xdr:colOff>191336</xdr:colOff>
      <xdr:row>65</xdr:row>
      <xdr:rowOff>621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896FE4-1DD1-4761-90E0-B1387E244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0" y="6600825"/>
          <a:ext cx="5992061" cy="44487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409575</xdr:colOff>
      <xdr:row>43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809380-1870-43F1-B621-686BFB2B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087975" cy="7381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EB428F-E417-4F65-B4BD-683109F1A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7381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244CB-9687-4FC1-AB21-75EEE812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7381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38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0AE72-6EA1-41FF-9DB0-EEF8660DB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381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37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86194-293D-409A-B568-14F7A4C7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210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38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0832EE-317B-40CD-BB9D-E44B82008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381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37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48B42-544E-42EF-ABB9-3E806724C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210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39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F01260-CFDA-48F6-9C09-ACCC96D3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553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A38B5-05F4-4AE5-8DF0-ACFEDE04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7210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39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246B7-FB8E-44CF-8EDE-FE4EB9E0D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7381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5"/>
  <sheetViews>
    <sheetView tabSelected="1" zoomScaleNormal="100" workbookViewId="0">
      <selection activeCell="R31" sqref="R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85546875" style="2" customWidth="1"/>
    <col min="7" max="7" width="9.85546875" customWidth="1"/>
    <col min="8" max="8" width="10.85546875" customWidth="1"/>
    <col min="9" max="9" width="14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5.5703125" customWidth="1"/>
    <col min="21" max="21" width="11.7109375" hidden="1" customWidth="1"/>
    <col min="22" max="22" width="11.28515625" customWidth="1"/>
    <col min="25" max="25" width="12.140625" customWidth="1"/>
  </cols>
  <sheetData>
    <row r="1" spans="1:25" s="6" customFormat="1" ht="60" x14ac:dyDescent="0.25">
      <c r="A1" s="4" t="s">
        <v>0</v>
      </c>
      <c r="B1" s="5" t="s">
        <v>6</v>
      </c>
      <c r="C1" s="5" t="s">
        <v>9</v>
      </c>
      <c r="D1" s="5" t="s">
        <v>10</v>
      </c>
      <c r="E1" s="5" t="s">
        <v>1</v>
      </c>
      <c r="F1" s="5" t="s">
        <v>8</v>
      </c>
      <c r="G1" s="5" t="s">
        <v>11</v>
      </c>
      <c r="H1" s="5" t="s">
        <v>12</v>
      </c>
      <c r="I1" s="5" t="s">
        <v>2</v>
      </c>
      <c r="J1" s="5" t="s">
        <v>3</v>
      </c>
      <c r="N1" s="6" t="s">
        <v>7</v>
      </c>
      <c r="O1" s="6" t="s">
        <v>4</v>
      </c>
      <c r="P1" s="6" t="s">
        <v>5</v>
      </c>
      <c r="Q1" s="6" t="s">
        <v>6</v>
      </c>
      <c r="R1" s="7" t="s">
        <v>16</v>
      </c>
      <c r="S1" s="6" t="s">
        <v>3</v>
      </c>
      <c r="T1" s="7" t="s">
        <v>13</v>
      </c>
      <c r="U1" s="6" t="s">
        <v>14</v>
      </c>
      <c r="W1" s="6" t="s">
        <v>23</v>
      </c>
      <c r="X1" s="6" t="s">
        <v>17</v>
      </c>
      <c r="Y1" s="6" t="s">
        <v>18</v>
      </c>
    </row>
    <row r="2" spans="1:25" s="12" customFormat="1" x14ac:dyDescent="0.25">
      <c r="A2" s="8">
        <f t="shared" ref="A2:A21" si="0">N2</f>
        <v>0</v>
      </c>
      <c r="B2" s="9">
        <f t="shared" ref="B2:B21" si="1">Q2</f>
        <v>856</v>
      </c>
      <c r="C2" s="9">
        <f>B2*1.2</f>
        <v>1027.2</v>
      </c>
      <c r="D2" s="9">
        <f t="shared" ref="D2:D19" si="2">C2*1.2</f>
        <v>1232.6400000000001</v>
      </c>
      <c r="E2" s="10">
        <f t="shared" ref="E2:E19" si="3">R2</f>
        <v>11292200</v>
      </c>
      <c r="F2" s="8">
        <f t="shared" ref="F2:F19" si="4">ROUND((E2/B2),0)</f>
        <v>13192</v>
      </c>
      <c r="G2" s="8">
        <f t="shared" ref="G2:G19" si="5">ROUND((E2/C2),0)</f>
        <v>10993</v>
      </c>
      <c r="H2" s="8">
        <f t="shared" ref="H2:H19" si="6">ROUND((E2/D2),0)</f>
        <v>9161</v>
      </c>
      <c r="I2" s="8" t="e">
        <f>#REF!</f>
        <v>#REF!</v>
      </c>
      <c r="J2" s="8">
        <f t="shared" ref="J2:J19" si="7">S2</f>
        <v>4</v>
      </c>
      <c r="K2" s="8"/>
      <c r="L2" s="8"/>
      <c r="M2" s="8"/>
      <c r="N2" s="8"/>
      <c r="O2" s="8">
        <v>0</v>
      </c>
      <c r="P2" s="12">
        <f>95.46*10.764</f>
        <v>1027.53144</v>
      </c>
      <c r="Q2" s="12">
        <v>856</v>
      </c>
      <c r="R2" s="14">
        <v>11292200</v>
      </c>
      <c r="S2" s="12">
        <v>4</v>
      </c>
      <c r="T2" s="12">
        <v>11190500</v>
      </c>
      <c r="V2" s="12" t="s">
        <v>24</v>
      </c>
      <c r="W2" s="12">
        <v>2</v>
      </c>
      <c r="X2" s="12">
        <f t="shared" ref="X2:X23" si="8">ROUND(R2/P2,0)</f>
        <v>10990</v>
      </c>
      <c r="Y2" s="13">
        <f t="shared" ref="Y2:Y23" si="9">ROUND(T2/P2,0)</f>
        <v>10891</v>
      </c>
    </row>
    <row r="3" spans="1:25" s="12" customFormat="1" x14ac:dyDescent="0.25">
      <c r="A3" s="8">
        <f t="shared" si="0"/>
        <v>0</v>
      </c>
      <c r="B3" s="9">
        <f t="shared" si="1"/>
        <v>689</v>
      </c>
      <c r="C3" s="9">
        <f t="shared" ref="C3:C21" si="10">B3*1.2</f>
        <v>826.8</v>
      </c>
      <c r="D3" s="9">
        <f t="shared" si="2"/>
        <v>992.15999999999985</v>
      </c>
      <c r="E3" s="10">
        <f t="shared" si="3"/>
        <v>5860500</v>
      </c>
      <c r="F3" s="9">
        <f t="shared" si="4"/>
        <v>8506</v>
      </c>
      <c r="G3" s="9">
        <f t="shared" si="5"/>
        <v>7088</v>
      </c>
      <c r="H3" s="9">
        <f t="shared" si="6"/>
        <v>5907</v>
      </c>
      <c r="I3" s="9" t="e">
        <f>#REF!</f>
        <v>#REF!</v>
      </c>
      <c r="J3" s="9">
        <f t="shared" si="7"/>
        <v>6</v>
      </c>
      <c r="O3" s="12">
        <v>0</v>
      </c>
      <c r="P3" s="12">
        <f>76.84*10.764</f>
        <v>827.10576000000003</v>
      </c>
      <c r="Q3" s="12">
        <v>689</v>
      </c>
      <c r="R3" s="14">
        <v>5860500</v>
      </c>
      <c r="S3" s="12">
        <v>6</v>
      </c>
      <c r="T3" s="12">
        <v>9507200</v>
      </c>
      <c r="V3" s="12" t="s">
        <v>25</v>
      </c>
      <c r="W3" s="12">
        <v>1</v>
      </c>
      <c r="X3" s="12">
        <f t="shared" si="8"/>
        <v>7086</v>
      </c>
      <c r="Y3" s="13">
        <f t="shared" si="9"/>
        <v>11495</v>
      </c>
    </row>
    <row r="4" spans="1:25" s="12" customFormat="1" x14ac:dyDescent="0.25">
      <c r="A4" s="8">
        <f t="shared" si="0"/>
        <v>0</v>
      </c>
      <c r="B4" s="9">
        <f t="shared" si="1"/>
        <v>583</v>
      </c>
      <c r="C4" s="9">
        <f t="shared" si="10"/>
        <v>699.6</v>
      </c>
      <c r="D4" s="9">
        <f t="shared" si="2"/>
        <v>839.52</v>
      </c>
      <c r="E4" s="10">
        <f t="shared" si="3"/>
        <v>6598400</v>
      </c>
      <c r="F4" s="9">
        <f t="shared" si="4"/>
        <v>11318</v>
      </c>
      <c r="G4" s="9">
        <f t="shared" si="5"/>
        <v>9432</v>
      </c>
      <c r="H4" s="9">
        <f t="shared" si="6"/>
        <v>7860</v>
      </c>
      <c r="I4" s="9" t="e">
        <f>#REF!</f>
        <v>#REF!</v>
      </c>
      <c r="J4" s="9">
        <f t="shared" si="7"/>
        <v>6</v>
      </c>
      <c r="O4" s="12">
        <v>0</v>
      </c>
      <c r="P4" s="12">
        <f>65.02*10.764</f>
        <v>699.87527999999986</v>
      </c>
      <c r="Q4" s="12">
        <v>583</v>
      </c>
      <c r="R4" s="14">
        <v>6598400</v>
      </c>
      <c r="S4" s="12">
        <v>6</v>
      </c>
      <c r="T4" s="12">
        <v>8093600</v>
      </c>
      <c r="V4" s="12" t="s">
        <v>26</v>
      </c>
      <c r="X4" s="12">
        <f t="shared" si="8"/>
        <v>9428</v>
      </c>
      <c r="Y4" s="13">
        <f t="shared" si="9"/>
        <v>11564</v>
      </c>
    </row>
    <row r="5" spans="1:25" s="12" customFormat="1" x14ac:dyDescent="0.25">
      <c r="A5" s="8">
        <f t="shared" ref="A5:A11" si="11">N5</f>
        <v>0</v>
      </c>
      <c r="B5" s="9">
        <f t="shared" ref="B5:B11" si="12">Q5</f>
        <v>583</v>
      </c>
      <c r="C5" s="9">
        <f t="shared" ref="C5:C11" si="13">B5*1.2</f>
        <v>699.6</v>
      </c>
      <c r="D5" s="9">
        <f t="shared" ref="D5:D11" si="14">C5*1.2</f>
        <v>839.52</v>
      </c>
      <c r="E5" s="10">
        <f t="shared" ref="E5:E11" si="15">R5</f>
        <v>6286000</v>
      </c>
      <c r="F5" s="9">
        <f t="shared" ref="F5:F11" si="16">ROUND((E5/B5),0)</f>
        <v>10782</v>
      </c>
      <c r="G5" s="9">
        <f t="shared" ref="G5:G11" si="17">ROUND((E5/C5),0)</f>
        <v>8985</v>
      </c>
      <c r="H5" s="9">
        <f t="shared" ref="H5:H11" si="18">ROUND((E5/D5),0)</f>
        <v>7488</v>
      </c>
      <c r="I5" s="9" t="e">
        <f>#REF!</f>
        <v>#REF!</v>
      </c>
      <c r="J5" s="9">
        <f t="shared" ref="J5:J11" si="19">S5</f>
        <v>3</v>
      </c>
      <c r="O5" s="12">
        <v>0</v>
      </c>
      <c r="P5" s="12">
        <f>65.02*10.764</f>
        <v>699.87527999999986</v>
      </c>
      <c r="Q5" s="12">
        <v>583</v>
      </c>
      <c r="R5" s="14">
        <v>6286000</v>
      </c>
      <c r="S5" s="12">
        <v>3</v>
      </c>
      <c r="T5" s="12">
        <v>7723300</v>
      </c>
      <c r="V5" s="12" t="s">
        <v>26</v>
      </c>
      <c r="X5" s="12">
        <f t="shared" si="8"/>
        <v>8982</v>
      </c>
      <c r="Y5" s="13">
        <f t="shared" si="9"/>
        <v>11035</v>
      </c>
    </row>
    <row r="6" spans="1:25" s="12" customFormat="1" x14ac:dyDescent="0.25">
      <c r="A6" s="8">
        <f t="shared" si="11"/>
        <v>0</v>
      </c>
      <c r="B6" s="9">
        <f t="shared" si="12"/>
        <v>689</v>
      </c>
      <c r="C6" s="9">
        <f t="shared" si="13"/>
        <v>826.8</v>
      </c>
      <c r="D6" s="9">
        <f t="shared" si="14"/>
        <v>992.15999999999985</v>
      </c>
      <c r="E6" s="10">
        <f t="shared" si="15"/>
        <v>5833750</v>
      </c>
      <c r="F6" s="9">
        <f t="shared" si="16"/>
        <v>8467</v>
      </c>
      <c r="G6" s="9">
        <f t="shared" si="17"/>
        <v>7056</v>
      </c>
      <c r="H6" s="9">
        <f t="shared" si="18"/>
        <v>5880</v>
      </c>
      <c r="I6" s="9" t="e">
        <f>#REF!</f>
        <v>#REF!</v>
      </c>
      <c r="J6" s="9">
        <f t="shared" si="19"/>
        <v>5</v>
      </c>
      <c r="O6" s="12">
        <v>0</v>
      </c>
      <c r="P6" s="12">
        <f>76.84*10.764</f>
        <v>827.10576000000003</v>
      </c>
      <c r="Q6" s="12">
        <v>689</v>
      </c>
      <c r="R6" s="14">
        <v>5833750</v>
      </c>
      <c r="S6" s="12">
        <v>5</v>
      </c>
      <c r="T6" s="12">
        <v>9507200</v>
      </c>
      <c r="V6" s="12" t="s">
        <v>27</v>
      </c>
      <c r="X6" s="12">
        <f t="shared" si="8"/>
        <v>7053</v>
      </c>
      <c r="Y6" s="13">
        <f t="shared" si="9"/>
        <v>11495</v>
      </c>
    </row>
    <row r="7" spans="1:25" s="12" customFormat="1" hidden="1" x14ac:dyDescent="0.25">
      <c r="A7" s="8">
        <f t="shared" si="11"/>
        <v>0</v>
      </c>
      <c r="B7" s="9">
        <f t="shared" si="12"/>
        <v>0</v>
      </c>
      <c r="C7" s="9">
        <f t="shared" si="13"/>
        <v>0</v>
      </c>
      <c r="D7" s="9">
        <f t="shared" si="14"/>
        <v>0</v>
      </c>
      <c r="E7" s="10">
        <f t="shared" si="15"/>
        <v>0</v>
      </c>
      <c r="F7" s="9" t="e">
        <f t="shared" si="16"/>
        <v>#DIV/0!</v>
      </c>
      <c r="G7" s="9" t="e">
        <f t="shared" si="17"/>
        <v>#DIV/0!</v>
      </c>
      <c r="H7" s="9" t="e">
        <f t="shared" si="18"/>
        <v>#DIV/0!</v>
      </c>
      <c r="I7" s="9" t="e">
        <f>#REF!</f>
        <v>#REF!</v>
      </c>
      <c r="J7" s="9">
        <f t="shared" si="19"/>
        <v>0</v>
      </c>
      <c r="O7" s="12">
        <v>0</v>
      </c>
      <c r="P7" s="12">
        <f t="shared" ref="P2:P23" si="20">O7/1.2</f>
        <v>0</v>
      </c>
      <c r="Q7" s="12">
        <f t="shared" ref="Q2:Q23" si="21">P7/1.2</f>
        <v>0</v>
      </c>
      <c r="R7" s="14">
        <v>0</v>
      </c>
      <c r="X7" s="12" t="e">
        <f t="shared" si="8"/>
        <v>#DIV/0!</v>
      </c>
      <c r="Y7" s="13" t="e">
        <f t="shared" si="9"/>
        <v>#DIV/0!</v>
      </c>
    </row>
    <row r="8" spans="1:25" s="12" customFormat="1" hidden="1" x14ac:dyDescent="0.25">
      <c r="A8" s="8">
        <f t="shared" si="11"/>
        <v>0</v>
      </c>
      <c r="B8" s="9">
        <f t="shared" si="12"/>
        <v>0</v>
      </c>
      <c r="C8" s="9">
        <f t="shared" si="13"/>
        <v>0</v>
      </c>
      <c r="D8" s="9">
        <f t="shared" si="14"/>
        <v>0</v>
      </c>
      <c r="E8" s="10">
        <f t="shared" si="15"/>
        <v>0</v>
      </c>
      <c r="F8" s="9" t="e">
        <f t="shared" si="16"/>
        <v>#DIV/0!</v>
      </c>
      <c r="G8" s="9" t="e">
        <f t="shared" si="17"/>
        <v>#DIV/0!</v>
      </c>
      <c r="H8" s="9" t="e">
        <f t="shared" si="18"/>
        <v>#DIV/0!</v>
      </c>
      <c r="I8" s="9" t="e">
        <f>#REF!</f>
        <v>#REF!</v>
      </c>
      <c r="J8" s="9">
        <f t="shared" si="19"/>
        <v>0</v>
      </c>
      <c r="O8" s="12">
        <v>0</v>
      </c>
      <c r="P8" s="12">
        <f t="shared" si="20"/>
        <v>0</v>
      </c>
      <c r="Q8" s="12">
        <f t="shared" si="21"/>
        <v>0</v>
      </c>
      <c r="R8" s="14">
        <v>0</v>
      </c>
      <c r="X8" s="12" t="e">
        <f t="shared" si="8"/>
        <v>#DIV/0!</v>
      </c>
      <c r="Y8" s="13" t="e">
        <f t="shared" si="9"/>
        <v>#DIV/0!</v>
      </c>
    </row>
    <row r="9" spans="1:25" s="12" customFormat="1" hidden="1" x14ac:dyDescent="0.25">
      <c r="A9" s="8">
        <f t="shared" si="11"/>
        <v>0</v>
      </c>
      <c r="B9" s="9">
        <f t="shared" si="12"/>
        <v>0</v>
      </c>
      <c r="C9" s="9">
        <f t="shared" si="13"/>
        <v>0</v>
      </c>
      <c r="D9" s="9">
        <f t="shared" si="14"/>
        <v>0</v>
      </c>
      <c r="E9" s="10">
        <f t="shared" si="15"/>
        <v>0</v>
      </c>
      <c r="F9" s="9" t="e">
        <f t="shared" si="16"/>
        <v>#DIV/0!</v>
      </c>
      <c r="G9" s="9" t="e">
        <f t="shared" si="17"/>
        <v>#DIV/0!</v>
      </c>
      <c r="H9" s="9" t="e">
        <f t="shared" si="18"/>
        <v>#DIV/0!</v>
      </c>
      <c r="I9" s="9" t="e">
        <f>#REF!</f>
        <v>#REF!</v>
      </c>
      <c r="J9" s="9">
        <f t="shared" si="19"/>
        <v>0</v>
      </c>
      <c r="O9" s="12">
        <v>0</v>
      </c>
      <c r="P9" s="12">
        <f t="shared" si="20"/>
        <v>0</v>
      </c>
      <c r="Q9" s="12">
        <f t="shared" si="21"/>
        <v>0</v>
      </c>
      <c r="R9" s="14">
        <v>0</v>
      </c>
      <c r="X9" s="12" t="e">
        <f t="shared" si="8"/>
        <v>#DIV/0!</v>
      </c>
      <c r="Y9" s="13" t="e">
        <f t="shared" si="9"/>
        <v>#DIV/0!</v>
      </c>
    </row>
    <row r="10" spans="1:25" s="12" customFormat="1" hidden="1" x14ac:dyDescent="0.25">
      <c r="A10" s="8">
        <f t="shared" si="11"/>
        <v>0</v>
      </c>
      <c r="B10" s="9">
        <f t="shared" si="12"/>
        <v>0</v>
      </c>
      <c r="C10" s="9">
        <f t="shared" si="13"/>
        <v>0</v>
      </c>
      <c r="D10" s="9">
        <f t="shared" si="14"/>
        <v>0</v>
      </c>
      <c r="E10" s="10">
        <f t="shared" si="15"/>
        <v>0</v>
      </c>
      <c r="F10" s="9" t="e">
        <f t="shared" si="16"/>
        <v>#DIV/0!</v>
      </c>
      <c r="G10" s="9" t="e">
        <f t="shared" si="17"/>
        <v>#DIV/0!</v>
      </c>
      <c r="H10" s="9" t="e">
        <f t="shared" si="18"/>
        <v>#DIV/0!</v>
      </c>
      <c r="I10" s="9" t="e">
        <f>#REF!</f>
        <v>#REF!</v>
      </c>
      <c r="J10" s="9">
        <f t="shared" si="19"/>
        <v>0</v>
      </c>
      <c r="O10" s="12">
        <v>0</v>
      </c>
      <c r="P10" s="12">
        <f t="shared" si="20"/>
        <v>0</v>
      </c>
      <c r="Q10" s="12">
        <f t="shared" si="21"/>
        <v>0</v>
      </c>
      <c r="R10" s="14">
        <v>0</v>
      </c>
      <c r="X10" s="12" t="e">
        <f t="shared" si="8"/>
        <v>#DIV/0!</v>
      </c>
      <c r="Y10" s="13" t="e">
        <f t="shared" si="9"/>
        <v>#DIV/0!</v>
      </c>
    </row>
    <row r="11" spans="1:25" s="12" customFormat="1" hidden="1" x14ac:dyDescent="0.25">
      <c r="A11" s="8">
        <f t="shared" si="11"/>
        <v>0</v>
      </c>
      <c r="B11" s="9">
        <f t="shared" si="12"/>
        <v>0</v>
      </c>
      <c r="C11" s="9">
        <f t="shared" si="13"/>
        <v>0</v>
      </c>
      <c r="D11" s="9">
        <f t="shared" si="14"/>
        <v>0</v>
      </c>
      <c r="E11" s="10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9" t="e">
        <f>#REF!</f>
        <v>#REF!</v>
      </c>
      <c r="J11" s="9">
        <f t="shared" si="19"/>
        <v>0</v>
      </c>
      <c r="O11" s="12">
        <v>0</v>
      </c>
      <c r="P11" s="12">
        <f t="shared" si="20"/>
        <v>0</v>
      </c>
      <c r="Q11" s="12">
        <f t="shared" si="21"/>
        <v>0</v>
      </c>
      <c r="R11" s="14">
        <v>0</v>
      </c>
      <c r="X11" s="12" t="e">
        <f t="shared" si="8"/>
        <v>#DIV/0!</v>
      </c>
      <c r="Y11" s="13" t="e">
        <f t="shared" si="9"/>
        <v>#DIV/0!</v>
      </c>
    </row>
    <row r="12" spans="1:25" s="12" customFormat="1" hidden="1" x14ac:dyDescent="0.25">
      <c r="A12" s="8">
        <f t="shared" si="0"/>
        <v>0</v>
      </c>
      <c r="B12" s="9">
        <f t="shared" si="1"/>
        <v>0</v>
      </c>
      <c r="C12" s="9">
        <f t="shared" si="10"/>
        <v>0</v>
      </c>
      <c r="D12" s="9">
        <f t="shared" si="2"/>
        <v>0</v>
      </c>
      <c r="E12" s="10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O12" s="12">
        <v>0</v>
      </c>
      <c r="P12" s="12">
        <f t="shared" si="20"/>
        <v>0</v>
      </c>
      <c r="Q12" s="12">
        <f t="shared" si="21"/>
        <v>0</v>
      </c>
      <c r="R12" s="14">
        <v>0</v>
      </c>
      <c r="X12" s="12" t="e">
        <f t="shared" si="8"/>
        <v>#DIV/0!</v>
      </c>
      <c r="Y12" s="13" t="e">
        <f t="shared" si="9"/>
        <v>#DIV/0!</v>
      </c>
    </row>
    <row r="13" spans="1:25" s="12" customFormat="1" x14ac:dyDescent="0.25">
      <c r="A13" s="8">
        <f t="shared" ref="A13" si="22">N13</f>
        <v>0</v>
      </c>
      <c r="B13" s="9">
        <f t="shared" ref="B13" si="23">Q13</f>
        <v>689</v>
      </c>
      <c r="C13" s="9">
        <f>B13*1.2</f>
        <v>826.8</v>
      </c>
      <c r="D13" s="9">
        <f t="shared" ref="D13" si="24">C13*1.2</f>
        <v>992.15999999999985</v>
      </c>
      <c r="E13" s="10">
        <f t="shared" ref="E13" si="25">R13</f>
        <v>7925800</v>
      </c>
      <c r="F13" s="9">
        <f t="shared" ref="F13" si="26">ROUND((E13/B13),0)</f>
        <v>11503</v>
      </c>
      <c r="G13" s="9">
        <f t="shared" ref="G13" si="27">ROUND((E13/C13),0)</f>
        <v>9586</v>
      </c>
      <c r="H13" s="9">
        <f t="shared" ref="H13" si="28">ROUND((E13/D13),0)</f>
        <v>7988</v>
      </c>
      <c r="I13" s="9" t="e">
        <f>#REF!</f>
        <v>#REF!</v>
      </c>
      <c r="J13" s="9">
        <f t="shared" ref="J13" si="29">S13</f>
        <v>3</v>
      </c>
      <c r="O13" s="12">
        <v>0</v>
      </c>
      <c r="P13" s="12">
        <f>76.84*10.764</f>
        <v>827.10576000000003</v>
      </c>
      <c r="Q13" s="12">
        <v>689</v>
      </c>
      <c r="R13" s="14">
        <v>7925800</v>
      </c>
      <c r="S13" s="12">
        <v>3</v>
      </c>
      <c r="T13" s="12">
        <v>9069900</v>
      </c>
      <c r="V13" s="12" t="s">
        <v>27</v>
      </c>
      <c r="W13" s="12">
        <v>2</v>
      </c>
      <c r="X13" s="12">
        <f t="shared" si="8"/>
        <v>9583</v>
      </c>
      <c r="Y13" s="13">
        <f t="shared" si="9"/>
        <v>10966</v>
      </c>
    </row>
    <row r="14" spans="1:25" s="12" customFormat="1" hidden="1" x14ac:dyDescent="0.25">
      <c r="A14" s="8">
        <f t="shared" si="0"/>
        <v>0</v>
      </c>
      <c r="B14" s="9">
        <f t="shared" si="1"/>
        <v>0</v>
      </c>
      <c r="C14" s="9">
        <f t="shared" si="10"/>
        <v>0</v>
      </c>
      <c r="D14" s="9">
        <f t="shared" si="2"/>
        <v>0</v>
      </c>
      <c r="E14" s="10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9" t="e">
        <f>#REF!</f>
        <v>#REF!</v>
      </c>
      <c r="J14" s="9">
        <f t="shared" si="7"/>
        <v>0</v>
      </c>
      <c r="O14" s="12">
        <v>0</v>
      </c>
      <c r="P14" s="12">
        <f t="shared" si="20"/>
        <v>0</v>
      </c>
      <c r="Q14" s="12">
        <f t="shared" si="21"/>
        <v>0</v>
      </c>
      <c r="R14" s="14">
        <v>0</v>
      </c>
      <c r="X14" s="12" t="e">
        <f t="shared" si="8"/>
        <v>#DIV/0!</v>
      </c>
      <c r="Y14" s="13" t="e">
        <f t="shared" si="9"/>
        <v>#DIV/0!</v>
      </c>
    </row>
    <row r="15" spans="1:25" s="12" customFormat="1" hidden="1" x14ac:dyDescent="0.25">
      <c r="A15" s="8">
        <f t="shared" si="0"/>
        <v>0</v>
      </c>
      <c r="B15" s="9">
        <f t="shared" si="1"/>
        <v>0</v>
      </c>
      <c r="C15" s="9">
        <f t="shared" si="10"/>
        <v>0</v>
      </c>
      <c r="D15" s="9">
        <f t="shared" si="2"/>
        <v>0</v>
      </c>
      <c r="E15" s="10">
        <f t="shared" si="3"/>
        <v>0</v>
      </c>
      <c r="F15" s="9" t="e">
        <f t="shared" si="4"/>
        <v>#DIV/0!</v>
      </c>
      <c r="G15" s="9" t="e">
        <f t="shared" si="5"/>
        <v>#DIV/0!</v>
      </c>
      <c r="H15" s="9" t="e">
        <f t="shared" si="6"/>
        <v>#DIV/0!</v>
      </c>
      <c r="I15" s="9" t="e">
        <f>#REF!</f>
        <v>#REF!</v>
      </c>
      <c r="J15" s="9">
        <f t="shared" si="7"/>
        <v>0</v>
      </c>
      <c r="O15" s="12">
        <v>0</v>
      </c>
      <c r="P15" s="12">
        <f t="shared" si="20"/>
        <v>0</v>
      </c>
      <c r="Q15" s="12">
        <f t="shared" si="21"/>
        <v>0</v>
      </c>
      <c r="R15" s="14">
        <v>0</v>
      </c>
      <c r="X15" s="12" t="e">
        <f t="shared" si="8"/>
        <v>#DIV/0!</v>
      </c>
      <c r="Y15" s="13" t="e">
        <f t="shared" si="9"/>
        <v>#DIV/0!</v>
      </c>
    </row>
    <row r="16" spans="1:25" s="12" customFormat="1" hidden="1" x14ac:dyDescent="0.25">
      <c r="A16" s="8">
        <f t="shared" si="0"/>
        <v>0</v>
      </c>
      <c r="B16" s="9">
        <f t="shared" si="1"/>
        <v>0</v>
      </c>
      <c r="C16" s="9">
        <f t="shared" si="10"/>
        <v>0</v>
      </c>
      <c r="D16" s="9">
        <f t="shared" si="2"/>
        <v>0</v>
      </c>
      <c r="E16" s="10">
        <f t="shared" si="3"/>
        <v>0</v>
      </c>
      <c r="F16" s="9" t="e">
        <f t="shared" si="4"/>
        <v>#DIV/0!</v>
      </c>
      <c r="G16" s="9" t="e">
        <f t="shared" si="5"/>
        <v>#DIV/0!</v>
      </c>
      <c r="H16" s="9" t="e">
        <f t="shared" si="6"/>
        <v>#DIV/0!</v>
      </c>
      <c r="I16" s="9" t="e">
        <f>#REF!</f>
        <v>#REF!</v>
      </c>
      <c r="J16" s="9">
        <f t="shared" si="7"/>
        <v>0</v>
      </c>
      <c r="O16" s="12">
        <v>0</v>
      </c>
      <c r="P16" s="12">
        <f t="shared" si="20"/>
        <v>0</v>
      </c>
      <c r="Q16" s="12">
        <f t="shared" si="21"/>
        <v>0</v>
      </c>
      <c r="R16" s="14">
        <v>0</v>
      </c>
      <c r="X16" s="12" t="e">
        <f t="shared" si="8"/>
        <v>#DIV/0!</v>
      </c>
      <c r="Y16" s="13" t="e">
        <f t="shared" si="9"/>
        <v>#DIV/0!</v>
      </c>
    </row>
    <row r="17" spans="1:25" s="12" customFormat="1" hidden="1" x14ac:dyDescent="0.25">
      <c r="A17" s="8">
        <f t="shared" si="0"/>
        <v>0</v>
      </c>
      <c r="B17" s="9">
        <f t="shared" si="1"/>
        <v>0</v>
      </c>
      <c r="C17" s="9">
        <f t="shared" si="10"/>
        <v>0</v>
      </c>
      <c r="D17" s="9">
        <f t="shared" si="2"/>
        <v>0</v>
      </c>
      <c r="E17" s="10">
        <f t="shared" si="3"/>
        <v>0</v>
      </c>
      <c r="F17" s="9" t="e">
        <f t="shared" si="4"/>
        <v>#DIV/0!</v>
      </c>
      <c r="G17" s="9" t="e">
        <f t="shared" si="5"/>
        <v>#DIV/0!</v>
      </c>
      <c r="H17" s="9" t="e">
        <f t="shared" si="6"/>
        <v>#DIV/0!</v>
      </c>
      <c r="I17" s="9" t="e">
        <f>#REF!</f>
        <v>#REF!</v>
      </c>
      <c r="J17" s="9">
        <f t="shared" si="7"/>
        <v>0</v>
      </c>
      <c r="O17" s="12">
        <v>0</v>
      </c>
      <c r="P17" s="12">
        <f t="shared" si="20"/>
        <v>0</v>
      </c>
      <c r="Q17" s="12">
        <f t="shared" si="21"/>
        <v>0</v>
      </c>
      <c r="R17" s="14">
        <v>0</v>
      </c>
      <c r="X17" s="12" t="e">
        <f t="shared" si="8"/>
        <v>#DIV/0!</v>
      </c>
      <c r="Y17" s="13" t="e">
        <f t="shared" si="9"/>
        <v>#DIV/0!</v>
      </c>
    </row>
    <row r="18" spans="1:25" s="12" customFormat="1" x14ac:dyDescent="0.25">
      <c r="A18" s="8">
        <f t="shared" si="0"/>
        <v>0</v>
      </c>
      <c r="B18" s="9">
        <f t="shared" si="1"/>
        <v>856</v>
      </c>
      <c r="C18" s="9">
        <f t="shared" si="10"/>
        <v>1027.2</v>
      </c>
      <c r="D18" s="9">
        <f t="shared" si="2"/>
        <v>1232.6400000000001</v>
      </c>
      <c r="E18" s="10">
        <f t="shared" si="3"/>
        <v>9905800</v>
      </c>
      <c r="F18" s="9">
        <f t="shared" si="4"/>
        <v>11572</v>
      </c>
      <c r="G18" s="9">
        <f t="shared" si="5"/>
        <v>9643</v>
      </c>
      <c r="H18" s="9">
        <f t="shared" si="6"/>
        <v>8036</v>
      </c>
      <c r="I18" s="9" t="e">
        <f>#REF!</f>
        <v>#REF!</v>
      </c>
      <c r="J18" s="9">
        <f t="shared" si="7"/>
        <v>11</v>
      </c>
      <c r="O18" s="12">
        <v>0</v>
      </c>
      <c r="P18" s="12">
        <f>95.46*10.764</f>
        <v>1027.53144</v>
      </c>
      <c r="Q18" s="12">
        <v>856</v>
      </c>
      <c r="R18" s="14">
        <v>9905800</v>
      </c>
      <c r="S18" s="12">
        <v>11</v>
      </c>
      <c r="T18" s="12">
        <v>12277700</v>
      </c>
      <c r="V18" s="12" t="s">
        <v>28</v>
      </c>
      <c r="W18" s="12">
        <v>2</v>
      </c>
      <c r="X18" s="12">
        <f t="shared" si="8"/>
        <v>9640</v>
      </c>
      <c r="Y18" s="13">
        <f t="shared" si="9"/>
        <v>11949</v>
      </c>
    </row>
    <row r="19" spans="1:25" s="12" customFormat="1" x14ac:dyDescent="0.25">
      <c r="A19" s="8">
        <f t="shared" si="0"/>
        <v>0</v>
      </c>
      <c r="B19" s="9">
        <f t="shared" si="1"/>
        <v>689</v>
      </c>
      <c r="C19" s="9">
        <f t="shared" si="10"/>
        <v>826.8</v>
      </c>
      <c r="D19" s="9">
        <f t="shared" si="2"/>
        <v>992.15999999999985</v>
      </c>
      <c r="E19" s="10">
        <f t="shared" si="3"/>
        <v>6128000</v>
      </c>
      <c r="F19" s="9">
        <f t="shared" si="4"/>
        <v>8894</v>
      </c>
      <c r="G19" s="9">
        <f t="shared" si="5"/>
        <v>7412</v>
      </c>
      <c r="H19" s="9">
        <f t="shared" si="6"/>
        <v>6176</v>
      </c>
      <c r="I19" s="9" t="e">
        <f>#REF!</f>
        <v>#REF!</v>
      </c>
      <c r="J19" s="9">
        <f t="shared" si="7"/>
        <v>6</v>
      </c>
      <c r="O19" s="12">
        <v>0</v>
      </c>
      <c r="P19" s="12">
        <f>76.84*10.764</f>
        <v>827.10576000000003</v>
      </c>
      <c r="Q19" s="12">
        <v>689</v>
      </c>
      <c r="R19" s="14">
        <v>6128000</v>
      </c>
      <c r="S19" s="12">
        <v>6</v>
      </c>
      <c r="T19" s="12">
        <v>9507200</v>
      </c>
      <c r="V19" s="12" t="s">
        <v>29</v>
      </c>
      <c r="W19" s="12">
        <v>2</v>
      </c>
      <c r="X19" s="12">
        <f t="shared" si="8"/>
        <v>7409</v>
      </c>
      <c r="Y19" s="13">
        <f t="shared" si="9"/>
        <v>11495</v>
      </c>
    </row>
    <row r="20" spans="1:25" s="12" customFormat="1" x14ac:dyDescent="0.25">
      <c r="A20" s="8">
        <f t="shared" si="0"/>
        <v>0</v>
      </c>
      <c r="B20" s="9">
        <f t="shared" si="1"/>
        <v>855.95327999999995</v>
      </c>
      <c r="C20" s="9">
        <f t="shared" si="10"/>
        <v>1027.1439359999999</v>
      </c>
      <c r="D20" s="9">
        <f t="shared" ref="D20:D22" si="30">C20*1.2</f>
        <v>1232.5727231999999</v>
      </c>
      <c r="E20" s="10">
        <f t="shared" ref="E20:E22" si="31">R20</f>
        <v>7489500</v>
      </c>
      <c r="F20" s="9">
        <f t="shared" ref="F20:F22" si="32">ROUND((E20/B20),0)</f>
        <v>8750</v>
      </c>
      <c r="G20" s="9">
        <f t="shared" ref="G20:G22" si="33">ROUND((E20/C20),0)</f>
        <v>7292</v>
      </c>
      <c r="H20" s="9">
        <f t="shared" ref="H20:H22" si="34">ROUND((E20/D20),0)</f>
        <v>6076</v>
      </c>
      <c r="I20" s="9" t="e">
        <f>#REF!</f>
        <v>#REF!</v>
      </c>
      <c r="J20" s="9">
        <f t="shared" ref="J20:J22" si="35">S20</f>
        <v>18</v>
      </c>
      <c r="O20" s="12">
        <v>0</v>
      </c>
      <c r="P20" s="12">
        <f>95.42*10.764</f>
        <v>1027.10088</v>
      </c>
      <c r="Q20" s="12">
        <f>79.52*10.764</f>
        <v>855.95327999999995</v>
      </c>
      <c r="R20" s="14">
        <v>7489500</v>
      </c>
      <c r="S20" s="12">
        <v>18</v>
      </c>
      <c r="T20" s="12">
        <v>13501100</v>
      </c>
      <c r="V20" s="12" t="s">
        <v>30</v>
      </c>
      <c r="W20" s="12">
        <v>2</v>
      </c>
      <c r="X20" s="12">
        <f t="shared" si="8"/>
        <v>7292</v>
      </c>
      <c r="Y20" s="13">
        <f t="shared" si="9"/>
        <v>13145</v>
      </c>
    </row>
    <row r="21" spans="1:25" s="12" customFormat="1" x14ac:dyDescent="0.25">
      <c r="A21" s="8">
        <f t="shared" si="0"/>
        <v>0</v>
      </c>
      <c r="B21" s="9">
        <f t="shared" si="1"/>
        <v>946.04795999999999</v>
      </c>
      <c r="C21" s="9">
        <f t="shared" si="10"/>
        <v>1135.257552</v>
      </c>
      <c r="D21" s="9">
        <f t="shared" si="30"/>
        <v>1362.3090623999999</v>
      </c>
      <c r="E21" s="10">
        <f t="shared" si="31"/>
        <v>12063200</v>
      </c>
      <c r="F21" s="9">
        <f t="shared" si="32"/>
        <v>12751</v>
      </c>
      <c r="G21" s="9">
        <f t="shared" si="33"/>
        <v>10626</v>
      </c>
      <c r="H21" s="9">
        <f t="shared" si="34"/>
        <v>8855</v>
      </c>
      <c r="I21" s="9" t="e">
        <f>#REF!</f>
        <v>#REF!</v>
      </c>
      <c r="J21" s="9">
        <f t="shared" si="35"/>
        <v>14</v>
      </c>
      <c r="O21" s="12">
        <v>0</v>
      </c>
      <c r="P21" s="12">
        <f>105.46*10.764</f>
        <v>1135.1714399999998</v>
      </c>
      <c r="Q21" s="12">
        <f>87.89*10.764</f>
        <v>946.04795999999999</v>
      </c>
      <c r="R21" s="14">
        <v>12063200</v>
      </c>
      <c r="S21" s="12">
        <v>14</v>
      </c>
      <c r="T21" s="12">
        <v>15016000</v>
      </c>
      <c r="V21" s="12" t="s">
        <v>31</v>
      </c>
      <c r="W21" s="12">
        <v>2</v>
      </c>
      <c r="X21" s="12">
        <f t="shared" si="8"/>
        <v>10627</v>
      </c>
      <c r="Y21" s="13">
        <f t="shared" si="9"/>
        <v>13228</v>
      </c>
    </row>
    <row r="22" spans="1:25" s="12" customFormat="1" x14ac:dyDescent="0.25">
      <c r="A22" s="8">
        <f t="shared" ref="A22:A27" si="36">N22</f>
        <v>0</v>
      </c>
      <c r="B22" s="9">
        <f t="shared" ref="B22:B27" si="37">Q22</f>
        <v>0</v>
      </c>
      <c r="C22" s="9">
        <f t="shared" ref="C22:C27" si="38">B22*1.2</f>
        <v>0</v>
      </c>
      <c r="D22" s="9">
        <f t="shared" si="30"/>
        <v>0</v>
      </c>
      <c r="E22" s="10">
        <f t="shared" si="31"/>
        <v>0</v>
      </c>
      <c r="F22" s="9" t="e">
        <f t="shared" si="32"/>
        <v>#DIV/0!</v>
      </c>
      <c r="G22" s="9" t="e">
        <f t="shared" si="33"/>
        <v>#DIV/0!</v>
      </c>
      <c r="H22" s="9" t="e">
        <f t="shared" si="34"/>
        <v>#DIV/0!</v>
      </c>
      <c r="I22" s="9" t="e">
        <f>#REF!</f>
        <v>#REF!</v>
      </c>
      <c r="J22" s="9">
        <f t="shared" si="35"/>
        <v>0</v>
      </c>
      <c r="O22" s="12">
        <v>0</v>
      </c>
      <c r="P22" s="12">
        <f t="shared" si="20"/>
        <v>0</v>
      </c>
      <c r="Q22" s="12">
        <f t="shared" si="21"/>
        <v>0</v>
      </c>
      <c r="R22" s="14">
        <v>0</v>
      </c>
      <c r="X22" s="12" t="e">
        <f t="shared" si="8"/>
        <v>#DIV/0!</v>
      </c>
      <c r="Y22" s="13" t="e">
        <f t="shared" si="9"/>
        <v>#DIV/0!</v>
      </c>
    </row>
    <row r="23" spans="1:25" s="12" customFormat="1" x14ac:dyDescent="0.25">
      <c r="A23" s="8">
        <f t="shared" si="36"/>
        <v>0</v>
      </c>
      <c r="B23" s="9">
        <f t="shared" si="37"/>
        <v>0</v>
      </c>
      <c r="C23" s="9">
        <f t="shared" si="38"/>
        <v>0</v>
      </c>
      <c r="D23" s="9">
        <f t="shared" ref="D23:D28" si="39">C23*1.2</f>
        <v>0</v>
      </c>
      <c r="E23" s="10">
        <f t="shared" ref="E23:E28" si="40">R23</f>
        <v>0</v>
      </c>
      <c r="F23" s="9" t="e">
        <f t="shared" ref="F23:F28" si="41">ROUND((E23/B23),0)</f>
        <v>#DIV/0!</v>
      </c>
      <c r="G23" s="9" t="e">
        <f t="shared" ref="G23:G28" si="42">ROUND((E23/C23),0)</f>
        <v>#DIV/0!</v>
      </c>
      <c r="H23" s="9" t="e">
        <f t="shared" ref="H23:H28" si="43">ROUND((E23/D23),0)</f>
        <v>#DIV/0!</v>
      </c>
      <c r="I23" s="9" t="e">
        <f>#REF!</f>
        <v>#REF!</v>
      </c>
      <c r="J23" s="9">
        <f t="shared" ref="J23:J28" si="44">S23</f>
        <v>0</v>
      </c>
      <c r="O23" s="12">
        <v>0</v>
      </c>
      <c r="P23" s="12">
        <f t="shared" si="20"/>
        <v>0</v>
      </c>
      <c r="Q23" s="12">
        <f t="shared" si="21"/>
        <v>0</v>
      </c>
      <c r="R23" s="14">
        <v>0</v>
      </c>
      <c r="X23" s="12" t="e">
        <f t="shared" si="8"/>
        <v>#DIV/0!</v>
      </c>
      <c r="Y23" s="13" t="e">
        <f t="shared" si="9"/>
        <v>#DIV/0!</v>
      </c>
    </row>
    <row r="24" spans="1:25" s="12" customFormat="1" x14ac:dyDescent="0.25">
      <c r="A24" s="8">
        <f t="shared" si="36"/>
        <v>0</v>
      </c>
      <c r="B24" s="9">
        <f t="shared" si="37"/>
        <v>0</v>
      </c>
      <c r="C24" s="9">
        <f t="shared" si="38"/>
        <v>0</v>
      </c>
      <c r="D24" s="9">
        <f t="shared" si="39"/>
        <v>0</v>
      </c>
      <c r="E24" s="10">
        <f t="shared" si="40"/>
        <v>0</v>
      </c>
      <c r="F24" s="9" t="e">
        <f t="shared" si="41"/>
        <v>#DIV/0!</v>
      </c>
      <c r="G24" s="9" t="e">
        <f t="shared" si="42"/>
        <v>#DIV/0!</v>
      </c>
      <c r="H24" s="9" t="e">
        <f t="shared" si="43"/>
        <v>#DIV/0!</v>
      </c>
      <c r="I24" s="9" t="e">
        <f>#REF!</f>
        <v>#REF!</v>
      </c>
      <c r="J24" s="9">
        <f t="shared" si="44"/>
        <v>0</v>
      </c>
      <c r="O24" s="12">
        <v>0</v>
      </c>
      <c r="P24" s="12">
        <f t="shared" ref="P24:P28" si="45">O24/1.2</f>
        <v>0</v>
      </c>
      <c r="Q24" s="12">
        <f t="shared" ref="Q24:Q28" si="46">P24/1.2</f>
        <v>0</v>
      </c>
      <c r="R24" s="14">
        <v>0</v>
      </c>
      <c r="X24" s="12" t="e">
        <f t="shared" ref="X24:X30" si="47">ROUND(R24/P24,0)</f>
        <v>#DIV/0!</v>
      </c>
      <c r="Y24" s="13" t="e">
        <f t="shared" ref="Y24:Y29" si="48">ROUND(T24/P24,0)</f>
        <v>#DIV/0!</v>
      </c>
    </row>
    <row r="25" spans="1:25" s="12" customFormat="1" x14ac:dyDescent="0.25">
      <c r="A25" s="8">
        <f t="shared" si="36"/>
        <v>0</v>
      </c>
      <c r="B25" s="9">
        <f t="shared" si="37"/>
        <v>0</v>
      </c>
      <c r="C25" s="9">
        <f t="shared" si="38"/>
        <v>0</v>
      </c>
      <c r="D25" s="9">
        <f t="shared" si="39"/>
        <v>0</v>
      </c>
      <c r="E25" s="10">
        <f t="shared" si="40"/>
        <v>0</v>
      </c>
      <c r="F25" s="9" t="e">
        <f t="shared" si="41"/>
        <v>#DIV/0!</v>
      </c>
      <c r="G25" s="9" t="e">
        <f t="shared" si="42"/>
        <v>#DIV/0!</v>
      </c>
      <c r="H25" s="9" t="e">
        <f t="shared" si="43"/>
        <v>#DIV/0!</v>
      </c>
      <c r="I25" s="9" t="e">
        <f>#REF!</f>
        <v>#REF!</v>
      </c>
      <c r="J25" s="9">
        <f t="shared" si="44"/>
        <v>0</v>
      </c>
      <c r="O25" s="12">
        <v>0</v>
      </c>
      <c r="P25" s="12">
        <f t="shared" si="45"/>
        <v>0</v>
      </c>
      <c r="Q25" s="12">
        <f t="shared" si="46"/>
        <v>0</v>
      </c>
      <c r="R25" s="11">
        <v>0</v>
      </c>
      <c r="T25" s="8"/>
      <c r="X25" s="12" t="e">
        <f t="shared" si="47"/>
        <v>#DIV/0!</v>
      </c>
      <c r="Y25" s="13" t="e">
        <f t="shared" si="48"/>
        <v>#DIV/0!</v>
      </c>
    </row>
    <row r="26" spans="1:25" s="12" customFormat="1" x14ac:dyDescent="0.25">
      <c r="A26" s="8">
        <f t="shared" si="36"/>
        <v>0</v>
      </c>
      <c r="B26" s="9">
        <f t="shared" si="37"/>
        <v>0</v>
      </c>
      <c r="C26" s="9">
        <f t="shared" si="38"/>
        <v>0</v>
      </c>
      <c r="D26" s="9">
        <f t="shared" si="39"/>
        <v>0</v>
      </c>
      <c r="E26" s="10">
        <f t="shared" si="40"/>
        <v>0</v>
      </c>
      <c r="F26" s="9" t="e">
        <f t="shared" si="41"/>
        <v>#DIV/0!</v>
      </c>
      <c r="G26" s="9" t="e">
        <f t="shared" si="42"/>
        <v>#DIV/0!</v>
      </c>
      <c r="H26" s="9" t="e">
        <f t="shared" si="43"/>
        <v>#DIV/0!</v>
      </c>
      <c r="I26" s="9" t="e">
        <f>#REF!</f>
        <v>#REF!</v>
      </c>
      <c r="J26" s="9">
        <f t="shared" si="44"/>
        <v>0</v>
      </c>
      <c r="O26" s="12">
        <v>0</v>
      </c>
      <c r="P26" s="12">
        <f t="shared" si="45"/>
        <v>0</v>
      </c>
      <c r="Q26" s="12">
        <f t="shared" si="46"/>
        <v>0</v>
      </c>
      <c r="R26" s="14">
        <v>0</v>
      </c>
      <c r="X26" s="12" t="e">
        <f t="shared" si="47"/>
        <v>#DIV/0!</v>
      </c>
      <c r="Y26" s="13" t="e">
        <f t="shared" si="48"/>
        <v>#DIV/0!</v>
      </c>
    </row>
    <row r="27" spans="1:25" s="12" customFormat="1" x14ac:dyDescent="0.25">
      <c r="A27" s="8">
        <f t="shared" si="36"/>
        <v>0</v>
      </c>
      <c r="B27" s="9">
        <f t="shared" si="37"/>
        <v>0</v>
      </c>
      <c r="C27" s="9">
        <f t="shared" si="38"/>
        <v>0</v>
      </c>
      <c r="D27" s="9">
        <f t="shared" si="39"/>
        <v>0</v>
      </c>
      <c r="E27" s="10">
        <f t="shared" si="40"/>
        <v>0</v>
      </c>
      <c r="F27" s="9" t="e">
        <f t="shared" si="41"/>
        <v>#DIV/0!</v>
      </c>
      <c r="G27" s="9" t="e">
        <f t="shared" si="42"/>
        <v>#DIV/0!</v>
      </c>
      <c r="H27" s="9" t="e">
        <f t="shared" si="43"/>
        <v>#DIV/0!</v>
      </c>
      <c r="I27" s="9" t="e">
        <f>#REF!</f>
        <v>#REF!</v>
      </c>
      <c r="J27" s="9">
        <f t="shared" si="44"/>
        <v>0</v>
      </c>
      <c r="O27" s="12">
        <v>0</v>
      </c>
      <c r="P27" s="12">
        <f t="shared" si="45"/>
        <v>0</v>
      </c>
      <c r="Q27" s="12">
        <f t="shared" si="46"/>
        <v>0</v>
      </c>
      <c r="R27" s="14">
        <v>0</v>
      </c>
      <c r="X27" s="12" t="e">
        <f t="shared" si="47"/>
        <v>#DIV/0!</v>
      </c>
      <c r="Y27" s="13" t="e">
        <f t="shared" si="48"/>
        <v>#DIV/0!</v>
      </c>
    </row>
    <row r="28" spans="1:25" s="12" customFormat="1" x14ac:dyDescent="0.25">
      <c r="A28" s="8">
        <f t="shared" ref="A28:A30" si="49">N28</f>
        <v>0</v>
      </c>
      <c r="B28" s="9">
        <f t="shared" ref="B28:B30" si="50">Q28</f>
        <v>0</v>
      </c>
      <c r="C28" s="9">
        <f t="shared" ref="C28:C30" si="51">B28*1.2</f>
        <v>0</v>
      </c>
      <c r="D28" s="9">
        <f t="shared" si="39"/>
        <v>0</v>
      </c>
      <c r="E28" s="10">
        <f t="shared" si="40"/>
        <v>0</v>
      </c>
      <c r="F28" s="9" t="e">
        <f t="shared" si="41"/>
        <v>#DIV/0!</v>
      </c>
      <c r="G28" s="9" t="e">
        <f t="shared" si="42"/>
        <v>#DIV/0!</v>
      </c>
      <c r="H28" s="9" t="e">
        <f t="shared" si="43"/>
        <v>#DIV/0!</v>
      </c>
      <c r="I28" s="9" t="e">
        <f>#REF!</f>
        <v>#REF!</v>
      </c>
      <c r="J28" s="9">
        <f t="shared" si="44"/>
        <v>0</v>
      </c>
      <c r="O28" s="12">
        <v>0</v>
      </c>
      <c r="P28" s="12">
        <f t="shared" si="45"/>
        <v>0</v>
      </c>
      <c r="Q28" s="12">
        <f t="shared" si="46"/>
        <v>0</v>
      </c>
      <c r="R28" s="11">
        <v>0</v>
      </c>
      <c r="T28" s="8"/>
      <c r="X28" s="12" t="e">
        <f t="shared" si="47"/>
        <v>#DIV/0!</v>
      </c>
      <c r="Y28" s="13" t="e">
        <f t="shared" si="48"/>
        <v>#DIV/0!</v>
      </c>
    </row>
    <row r="29" spans="1:25" s="12" customFormat="1" x14ac:dyDescent="0.25">
      <c r="A29" s="8">
        <f t="shared" si="49"/>
        <v>0</v>
      </c>
      <c r="B29" s="9">
        <f t="shared" si="50"/>
        <v>0</v>
      </c>
      <c r="C29" s="9">
        <f t="shared" si="51"/>
        <v>0</v>
      </c>
      <c r="D29" s="9">
        <f t="shared" ref="D29:D30" si="52">C29*1.2</f>
        <v>0</v>
      </c>
      <c r="E29" s="10">
        <f t="shared" ref="E29:E30" si="53">R29</f>
        <v>0</v>
      </c>
      <c r="F29" s="9" t="e">
        <f t="shared" ref="F29:F30" si="54">ROUND((E29/B29),0)</f>
        <v>#DIV/0!</v>
      </c>
      <c r="G29" s="9" t="e">
        <f t="shared" ref="G29:G30" si="55">ROUND((E29/C29),0)</f>
        <v>#DIV/0!</v>
      </c>
      <c r="H29" s="9" t="e">
        <f t="shared" ref="H29:H30" si="56">ROUND((E29/D29),0)</f>
        <v>#DIV/0!</v>
      </c>
      <c r="I29" s="9" t="e">
        <f>#REF!</f>
        <v>#REF!</v>
      </c>
      <c r="J29" s="9">
        <f t="shared" ref="J29:J30" si="57">S29</f>
        <v>0</v>
      </c>
      <c r="O29" s="12">
        <v>0</v>
      </c>
      <c r="P29" s="12">
        <f t="shared" ref="P29:P30" si="58">O29/1.2</f>
        <v>0</v>
      </c>
      <c r="Q29" s="12">
        <f t="shared" ref="Q29:Q30" si="59">P29/1.2</f>
        <v>0</v>
      </c>
      <c r="R29" s="14">
        <v>0</v>
      </c>
      <c r="X29" s="12" t="e">
        <f t="shared" si="47"/>
        <v>#DIV/0!</v>
      </c>
      <c r="Y29" s="13" t="e">
        <f t="shared" si="48"/>
        <v>#DIV/0!</v>
      </c>
    </row>
    <row r="30" spans="1:25" s="12" customFormat="1" x14ac:dyDescent="0.25">
      <c r="A30" s="8">
        <f t="shared" si="49"/>
        <v>0</v>
      </c>
      <c r="B30" s="9">
        <f t="shared" si="50"/>
        <v>0</v>
      </c>
      <c r="C30" s="9">
        <f t="shared" si="51"/>
        <v>0</v>
      </c>
      <c r="D30" s="9">
        <f t="shared" si="52"/>
        <v>0</v>
      </c>
      <c r="E30" s="10">
        <f t="shared" si="53"/>
        <v>0</v>
      </c>
      <c r="F30" s="9" t="e">
        <f t="shared" si="54"/>
        <v>#DIV/0!</v>
      </c>
      <c r="G30" s="9" t="e">
        <f t="shared" si="55"/>
        <v>#DIV/0!</v>
      </c>
      <c r="H30" s="9" t="e">
        <f t="shared" si="56"/>
        <v>#DIV/0!</v>
      </c>
      <c r="I30" s="9" t="e">
        <f>#REF!</f>
        <v>#REF!</v>
      </c>
      <c r="J30" s="9">
        <f t="shared" si="57"/>
        <v>0</v>
      </c>
      <c r="O30" s="12">
        <v>0</v>
      </c>
      <c r="P30" s="12">
        <f t="shared" si="58"/>
        <v>0</v>
      </c>
      <c r="Q30" s="12">
        <f t="shared" si="59"/>
        <v>0</v>
      </c>
      <c r="R30" s="14">
        <v>0</v>
      </c>
      <c r="X30" s="12" t="e">
        <f t="shared" si="47"/>
        <v>#DIV/0!</v>
      </c>
    </row>
    <row r="31" spans="1:25" s="12" customFormat="1" x14ac:dyDescent="0.25">
      <c r="C31" s="16"/>
      <c r="D31" s="16"/>
      <c r="E31" s="16"/>
      <c r="F31" s="16"/>
      <c r="G31" s="17" t="s">
        <v>22</v>
      </c>
      <c r="H31" s="16"/>
      <c r="I31" s="16"/>
      <c r="J31" s="16"/>
      <c r="K31" s="16"/>
      <c r="L31" s="16"/>
      <c r="M31" s="16"/>
      <c r="N31" s="16"/>
      <c r="O31" s="16"/>
      <c r="Q31" s="15"/>
      <c r="R31" s="15"/>
      <c r="T31" s="15"/>
      <c r="U31" s="15"/>
    </row>
    <row r="32" spans="1:25" s="12" customFormat="1" x14ac:dyDescent="0.25">
      <c r="T32" s="16"/>
      <c r="U32" s="16"/>
      <c r="V32" s="16"/>
      <c r="W32" s="16"/>
      <c r="X32" s="16"/>
    </row>
    <row r="33" spans="5:24" s="12" customFormat="1" x14ac:dyDescent="0.25">
      <c r="E33" s="16" t="s">
        <v>21</v>
      </c>
      <c r="F33" s="16"/>
      <c r="T33" s="16"/>
      <c r="U33" s="16"/>
      <c r="V33" s="16"/>
      <c r="W33" s="16"/>
      <c r="X33" s="16"/>
    </row>
    <row r="34" spans="5:24" s="12" customFormat="1" x14ac:dyDescent="0.25">
      <c r="E34" s="16" t="s">
        <v>19</v>
      </c>
      <c r="F34" s="16">
        <v>1135</v>
      </c>
      <c r="R34" s="16"/>
      <c r="T34" s="16"/>
      <c r="U34" s="16"/>
      <c r="V34" s="16"/>
      <c r="W34" s="16"/>
      <c r="X34" s="16"/>
    </row>
    <row r="35" spans="5:24" s="12" customFormat="1" x14ac:dyDescent="0.25">
      <c r="E35" s="16" t="s">
        <v>20</v>
      </c>
      <c r="F35" s="16">
        <v>11500</v>
      </c>
      <c r="T35" s="16"/>
      <c r="U35" s="16"/>
      <c r="V35" s="16"/>
      <c r="W35" s="16"/>
      <c r="X35" s="16"/>
    </row>
    <row r="36" spans="5:24" s="12" customFormat="1" x14ac:dyDescent="0.25">
      <c r="E36" s="16" t="s">
        <v>21</v>
      </c>
      <c r="F36" s="16">
        <f>F35*F34</f>
        <v>13052500</v>
      </c>
      <c r="T36" s="16"/>
      <c r="U36" s="16"/>
      <c r="V36" s="16"/>
      <c r="W36" s="16"/>
      <c r="X36" s="16"/>
    </row>
    <row r="37" spans="5:24" s="12" customFormat="1" x14ac:dyDescent="0.25">
      <c r="T37" s="16"/>
      <c r="U37" s="16"/>
      <c r="V37" s="16"/>
      <c r="W37" s="16"/>
      <c r="X37" s="16"/>
    </row>
    <row r="38" spans="5:24" s="12" customFormat="1" x14ac:dyDescent="0.25">
      <c r="S38" s="16"/>
      <c r="T38" s="16"/>
      <c r="U38" s="16"/>
      <c r="V38" s="16"/>
      <c r="W38" s="16"/>
      <c r="X38" s="16"/>
    </row>
    <row r="39" spans="5:24" s="12" customFormat="1" x14ac:dyDescent="0.25">
      <c r="S39" s="16"/>
    </row>
    <row r="40" spans="5:24" s="12" customFormat="1" x14ac:dyDescent="0.25"/>
    <row r="41" spans="5:24" x14ac:dyDescent="0.25">
      <c r="Q41" s="3"/>
      <c r="R41" s="3"/>
      <c r="T41" s="1"/>
    </row>
    <row r="42" spans="5:24" x14ac:dyDescent="0.25">
      <c r="P42" s="3"/>
      <c r="Q42" s="3"/>
      <c r="R42" s="3"/>
      <c r="S42" s="1"/>
    </row>
    <row r="45" spans="5:24" x14ac:dyDescent="0.25">
      <c r="V45" t="s">
        <v>15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="85" zoomScaleNormal="85" workbookViewId="0">
      <selection activeCell="B4" sqref="B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S37" sqref="S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1"/>
    </row>
  </sheetData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30" sqref="P30"/>
    </sheetView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0A976-8622-43EB-8B78-30B7B7BDDD39}">
  <dimension ref="A1"/>
  <sheetViews>
    <sheetView workbookViewId="0"/>
  </sheetViews>
  <sheetFormatPr defaultRowHeight="15" x14ac:dyDescent="0.25"/>
  <sheetData>
    <row r="1" spans="1:1" x14ac:dyDescent="0.25">
      <c r="A1">
        <v>2014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63AC-2529-41C5-A87D-8D2FC765521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448DE-E6D2-4160-A700-637BFA3CF25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9687D-5D56-4E55-A7E4-47A5BEDFB7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EF25-EC1F-4390-9D6E-91805D16F7E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Sheet13</vt:lpstr>
      <vt:lpstr>Sheet14</vt:lpstr>
      <vt:lpstr>Sheet15</vt:lpstr>
      <vt:lpstr>Sheet18</vt:lpstr>
      <vt:lpstr>Sheet17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2024-07-12T11:45:55Z</dcterms:modified>
</cp:coreProperties>
</file>