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BD930FD-117E-4751-BAE0-1A7012775F8B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" i="1" l="1"/>
  <c r="J16" i="1"/>
  <c r="L16" i="1" s="1"/>
  <c r="K15" i="1"/>
  <c r="B19" i="1"/>
  <c r="J14" i="1"/>
  <c r="H14" i="1"/>
  <c r="G14" i="1"/>
  <c r="F14" i="1"/>
  <c r="E14" i="1"/>
  <c r="A37" i="1"/>
  <c r="A36" i="1"/>
  <c r="B20" i="1"/>
  <c r="E6" i="1"/>
  <c r="F6" i="1" l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21" i="1" s="1"/>
  <c r="I36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<sst xmlns="http://schemas.openxmlformats.org/spreadsheetml/2006/main" count="33" uniqueCount="31">
  <si>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</si>
  <si>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</si>
  <si>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</si>
  <si>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</si>
  <si>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</si>
  <si>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</si>
  <si>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</si>
  <si>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</si>
  <si>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</si>
  <si>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</si>
  <si>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</si>
  <si>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</si>
  <si>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</si>
  <si>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</si>
  <si>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</si>
  <si>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</si>
  <si>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</si>
  <si>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</si>
  <si>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</si>
  <si>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</si>
  <si>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</si>
  <si>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</si>
  <si>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</si>
  <si>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</si>
  <si>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</si>
  <si>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Bal</t>
  </si>
  <si>
    <t>FB</t>
  </si>
  <si>
    <t>Terrace</t>
  </si>
  <si>
    <t>Carparking</t>
  </si>
  <si>
    <t>Total Value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</si>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</sst>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179886</xdr:colOff>
      <xdr:row>45</xdr:row>
      <xdr:rowOff>141786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BB28E-15E6-49C9-A779-DC01CBCE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4286" cy="87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351009</xdr:colOff>
      <xdr:row>46</xdr:row>
      <xdr:rowOff>94143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0C292A-3B3C-4D8E-AB2A-6F3ED43E9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23809" cy="8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1" max="11" width="11.5703125" bestFit="1" customWidth="1"/>
    <col min="12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15000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12300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>
        <f>91.43*10.764</f>
        <v>984.15251999999998</v>
      </c>
      <c r="F6" s="3">
        <f>E6*1.1</f>
        <v>1082.5677720000001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E13" t="s">
        <v>24</v>
      </c>
      <c r="F13" t="s">
        <v>25</v>
      </c>
      <c r="G13" s="13" t="s">
        <v>26</v>
      </c>
      <c r="H13" s="31" t="s">
        <v>27</v>
      </c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12300</v>
      </c>
      <c r="C14" s="17"/>
      <c r="D14" s="10"/>
      <c r="E14">
        <f>196+37+71+19+67+193+115+30+9+30+141</f>
        <v>908</v>
      </c>
      <c r="F14">
        <f>58+28+37</f>
        <v>123</v>
      </c>
      <c r="G14" s="13">
        <f>23+21</f>
        <v>44</v>
      </c>
      <c r="H14" s="31">
        <f>139+12</f>
        <v>151</v>
      </c>
      <c r="I14" s="31"/>
      <c r="J14" s="13">
        <f>E14+F14+G14</f>
        <v>1075</v>
      </c>
      <c r="K14" s="34">
        <v>151</v>
      </c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15000</v>
      </c>
      <c r="C15" s="17"/>
      <c r="D15" s="10"/>
      <c r="G15" s="13"/>
      <c r="H15" s="34"/>
      <c r="I15" s="34"/>
      <c r="J15" s="13">
        <v>13000</v>
      </c>
      <c r="K15" s="13">
        <f>J15*40%</f>
        <v>5200</v>
      </c>
      <c r="L15" s="30"/>
      <c r="M15" s="4"/>
    </row>
    <row r="16" spans="1:17" ht="16.5" x14ac:dyDescent="0.3">
      <c r="A16" s="16" t="s">
        <v>21</v>
      </c>
      <c r="B16" s="22">
        <v>984</v>
      </c>
      <c r="C16" s="38"/>
      <c r="D16" s="8"/>
      <c r="E16" s="5"/>
      <c r="F16" s="5"/>
      <c r="G16" s="5"/>
      <c r="H16" s="6"/>
      <c r="J16">
        <f>J15*J14</f>
        <v>13975000</v>
      </c>
      <c r="K16" s="6">
        <f>K15*K14</f>
        <v>785200</v>
      </c>
      <c r="L16" s="6">
        <f>J16+K16</f>
        <v>14760200</v>
      </c>
      <c r="M16" s="33"/>
    </row>
    <row r="17" spans="1:14" ht="16.5" x14ac:dyDescent="0.3">
      <c r="A17" s="16" t="s">
        <v>11</v>
      </c>
      <c r="B17" s="23">
        <f>B15*B16</f>
        <v>14760000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v>900000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29</v>
      </c>
      <c r="B19" s="23">
        <f>B18+B17</f>
        <v>15660000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1083*B4</f>
        <v>2924100</v>
      </c>
      <c r="C20" s="17"/>
      <c r="D20" s="10"/>
      <c r="E20" s="5" t="s">
        <v>30</v>
      </c>
      <c r="F20" s="5"/>
    </row>
    <row r="21" spans="1:14" ht="16.5" x14ac:dyDescent="0.3">
      <c r="A21" s="19" t="s">
        <v>16</v>
      </c>
      <c r="B21" s="24">
        <f>B17*0.025/12</f>
        <v>30750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650</v>
      </c>
      <c r="C27" s="8"/>
      <c r="D27" s="8"/>
      <c r="E27" s="8">
        <v>11500000</v>
      </c>
      <c r="F27" s="10">
        <f t="shared" ref="F27:F33" si="0">E27/B27</f>
        <v>17692.307692307691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460</v>
      </c>
      <c r="C28" s="8"/>
      <c r="D28" s="8"/>
      <c r="E28" s="8">
        <v>4500000</v>
      </c>
      <c r="F28" s="10">
        <f t="shared" si="0"/>
        <v>9782.608695652174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800</v>
      </c>
      <c r="C29" s="8"/>
      <c r="D29" s="8"/>
      <c r="E29" s="10">
        <v>11000000</v>
      </c>
      <c r="F29" s="10">
        <f t="shared" si="0"/>
        <v>13750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/>
    </row>
    <row r="36" spans="1:9" x14ac:dyDescent="0.25">
      <c r="A36">
        <f>62.66*10.764</f>
        <v>674.47223999999994</v>
      </c>
      <c r="B36" s="7">
        <v>8993573</v>
      </c>
      <c r="C36">
        <f t="shared" si="2"/>
        <v>13334.237447637579</v>
      </c>
      <c r="D36">
        <v>882000</v>
      </c>
      <c r="E36">
        <v>30000</v>
      </c>
      <c r="F36">
        <f>E36+D36+B36</f>
        <v>9905573</v>
      </c>
      <c r="G36">
        <f>F36/A36</f>
        <v>14686.405774090867</v>
      </c>
      <c r="H36" s="6"/>
      <c r="I36" s="6">
        <f>B15/C37</f>
        <v>1.0964175824175824</v>
      </c>
    </row>
    <row r="37" spans="1:9" x14ac:dyDescent="0.25">
      <c r="A37">
        <f>62.66*10.764</f>
        <v>674.47223999999994</v>
      </c>
      <c r="B37" s="7">
        <v>9227400</v>
      </c>
      <c r="C37">
        <f t="shared" si="2"/>
        <v>13680.918876661255</v>
      </c>
      <c r="G37" t="e">
        <f>F37/#REF!</f>
        <v>#REF!</v>
      </c>
    </row>
    <row r="38" spans="1:9" ht="15.75" x14ac:dyDescent="0.25">
      <c r="A38" s="48">
        <v>869</v>
      </c>
      <c r="B38" s="49">
        <v>14154190</v>
      </c>
      <c r="C38" s="50">
        <f t="shared" si="2"/>
        <v>16287.905638665132</v>
      </c>
      <c r="D38" s="50">
        <v>899500</v>
      </c>
      <c r="E38" s="50">
        <v>30000</v>
      </c>
      <c r="F38" s="50">
        <f>E38+D38+B38</f>
        <v>15083690</v>
      </c>
      <c r="G38" s="50">
        <f>F38/A38</f>
        <v>17357.525891829689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2024-07-12T12:01:19Z</dcterms:modified>
</cp:coreProperties>
</file>