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VARSHA G CHELLANI - SBI - Approx\"/>
    </mc:Choice>
  </mc:AlternateContent>
  <xr:revisionPtr revIDLastSave="0" documentId="13_ncr:1_{34F11023-399F-4478-A435-AA50854A267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6" i="20" l="1"/>
  <c r="T17" i="19"/>
  <c r="X17" i="18"/>
  <c r="T21" i="17"/>
  <c r="F34" i="4"/>
  <c r="F33" i="4"/>
  <c r="W31" i="4" l="1"/>
  <c r="W36" i="4" l="1"/>
  <c r="W37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W42" i="4" s="1"/>
  <c r="W45" i="4" s="1"/>
  <c r="W46" i="4" s="1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<sst xmlns="http://schemas.openxmlformats.org/spreadsheetml/2006/main" count="49" uniqueCount="42">
  <si>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</si>
  <si>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</si>
  <si>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</si>
  <si>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</si>
  <si>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</si>
  <si>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</si>
  <si>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</si>
  <si>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</si>
  <si>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</si>
  <si>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</si>
  <si>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</si>
  <si>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</si>
  <si>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</si>
  <si>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</si>
  <si>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</si>
  <si>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</si>
  <si>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</si>
  <si>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</si>
  <si>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</si>
  <si>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</si>
  <si>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</si>
  <si>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</si>
  <si>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</si>
  <si>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</si>
  <si>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</si>
  <si>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</si>
  <si>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</si>
  <si>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</si>
  <si>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</si>
  <si>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</si>
  <si>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</si>
  <si>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</si>
  <si>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</si>
  <si>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</si>
  <si>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</si>
  <si>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</si>
  <si>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</si>
  <si>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</si>
  <si>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</si>
  <si>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Borivali West Shimpoli Road )  - VARSHA G CHELLANI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</si>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</sst>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32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71E2F8-4E97-4639-8412-DCC7009CF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001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38</xdr:row>
      <xdr:rowOff>67535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836BE-B743-461A-B461-246DA73AF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6163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34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651C2E-8EB2-4ADC-AC74-5F55BC39A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6306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45</xdr:row>
      <xdr:rowOff>153545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DF32C-A689-4E56-AF74-ADC0D9224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39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D84AC-FAF5-4EBC-B702-9026A80AA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6239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33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93214F-3CDB-4D8A-9D70-C9779FD6B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6458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C6B506-BD51-4A86-8C52-D37C17056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982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35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1723D-0549-48B6-8844-07993F2F3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658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V45" sqref="V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738.33333333333337</v>
      </c>
      <c r="C3" s="4">
        <f>B3*1.2</f>
        <v>886</v>
      </c>
      <c r="D3" s="4">
        <f t="shared" ref="D3:D14" si="2">C3*1.2</f>
        <v>1063.2</v>
      </c>
      <c r="E3" s="5">
        <f t="shared" ref="E3:E14" si="3">R3</f>
        <v>23000000</v>
      </c>
      <c r="F3" s="9">
        <f t="shared" ref="F3:F14" si="4">ROUND((E3/B3),0)</f>
        <v>31151</v>
      </c>
      <c r="G3" s="9">
        <f t="shared" ref="G3:G14" si="5">ROUND((E3/C3),0)</f>
        <v>25959</v>
      </c>
      <c r="H3" s="9">
        <f t="shared" ref="H3:H14" si="6">ROUND((E3/D3),0)</f>
        <v>21633</v>
      </c>
      <c r="I3" s="4" t="e">
        <f>#REF!</f>
        <v>#REF!</v>
      </c>
      <c r="J3" s="4">
        <f t="shared" ref="J3:J14" si="7">S3</f>
        <v>0</v>
      </c>
      <c r="O3">
        <v>0</v>
      </c>
      <c r="P3">
        <v>886</v>
      </c>
      <c r="Q3">
        <f t="shared" ref="P3:Q14" si="8">P3/1.2</f>
        <v>738.33333333333337</v>
      </c>
      <c r="R3" s="2">
        <v>23000000</v>
      </c>
    </row>
    <row r="4" spans="1:20" x14ac:dyDescent="0.25">
      <c r="A4" s="4">
        <f t="shared" ref="A4:A9" si="9">N4</f>
        <v>0</v>
      </c>
      <c r="B4" s="4">
        <f t="shared" ref="B4:B9" si="10">Q4</f>
        <v>738.33333333333337</v>
      </c>
      <c r="C4" s="4">
        <f t="shared" ref="C4:C9" si="11">B4*1.2</f>
        <v>886</v>
      </c>
      <c r="D4" s="4">
        <f t="shared" ref="D4:D9" si="12">C4*1.2</f>
        <v>1063.2</v>
      </c>
      <c r="E4" s="5">
        <f t="shared" ref="E4:E9" si="13">R4</f>
        <v>29500000</v>
      </c>
      <c r="F4" s="9">
        <f t="shared" ref="F4:F9" si="14">ROUND((E4/B4),0)</f>
        <v>39955</v>
      </c>
      <c r="G4" s="9">
        <f t="shared" ref="G4:G9" si="15">ROUND((E4/C4),0)</f>
        <v>33296</v>
      </c>
      <c r="H4" s="9">
        <f t="shared" ref="H4:H9" si="16">ROUND((E4/D4),0)</f>
        <v>27746</v>
      </c>
      <c r="I4" s="4" t="e">
        <f>#REF!</f>
        <v>#REF!</v>
      </c>
      <c r="J4" s="4">
        <f t="shared" ref="J4:J9" si="17">S4</f>
        <v>0</v>
      </c>
      <c r="O4">
        <v>0</v>
      </c>
      <c r="P4">
        <v>886</v>
      </c>
      <c r="Q4">
        <f t="shared" ref="Q4:Q9" si="18">P4/1.2</f>
        <v>738.33333333333337</v>
      </c>
      <c r="R4" s="2">
        <v>29500000</v>
      </c>
    </row>
    <row r="5" spans="1:20" x14ac:dyDescent="0.25">
      <c r="A5" s="4">
        <f t="shared" si="9"/>
        <v>0</v>
      </c>
      <c r="B5" s="4">
        <f t="shared" si="10"/>
        <v>867.5</v>
      </c>
      <c r="C5" s="4">
        <f t="shared" si="11"/>
        <v>1041</v>
      </c>
      <c r="D5" s="4">
        <f t="shared" si="12"/>
        <v>1249.2</v>
      </c>
      <c r="E5" s="5">
        <f t="shared" si="13"/>
        <v>32500000</v>
      </c>
      <c r="F5" s="9">
        <f t="shared" si="14"/>
        <v>37464</v>
      </c>
      <c r="G5" s="9">
        <f t="shared" si="15"/>
        <v>31220</v>
      </c>
      <c r="H5" s="9">
        <f t="shared" si="16"/>
        <v>26017</v>
      </c>
      <c r="I5" s="4" t="e">
        <f>#REF!</f>
        <v>#REF!</v>
      </c>
      <c r="J5" s="4">
        <f t="shared" si="17"/>
        <v>0</v>
      </c>
      <c r="O5">
        <v>0</v>
      </c>
      <c r="P5">
        <v>1041</v>
      </c>
      <c r="Q5">
        <f t="shared" si="18"/>
        <v>867.5</v>
      </c>
      <c r="R5" s="2">
        <v>32500000</v>
      </c>
    </row>
    <row r="6" spans="1:20" x14ac:dyDescent="0.25">
      <c r="A6" s="4">
        <f t="shared" si="9"/>
        <v>0</v>
      </c>
      <c r="B6" s="4">
        <f t="shared" si="10"/>
        <v>738.33333333333337</v>
      </c>
      <c r="C6" s="4">
        <f t="shared" si="11"/>
        <v>886</v>
      </c>
      <c r="D6" s="4">
        <f t="shared" si="12"/>
        <v>1063.2</v>
      </c>
      <c r="E6" s="5">
        <f t="shared" si="13"/>
        <v>24100000</v>
      </c>
      <c r="F6" s="9">
        <f t="shared" si="14"/>
        <v>32641</v>
      </c>
      <c r="G6" s="9">
        <f t="shared" si="15"/>
        <v>27201</v>
      </c>
      <c r="H6" s="9">
        <f t="shared" si="16"/>
        <v>22667</v>
      </c>
      <c r="I6" s="4" t="e">
        <f>#REF!</f>
        <v>#REF!</v>
      </c>
      <c r="J6" s="4">
        <f t="shared" si="17"/>
        <v>0</v>
      </c>
      <c r="O6">
        <v>0</v>
      </c>
      <c r="P6">
        <v>886</v>
      </c>
      <c r="Q6">
        <f t="shared" si="18"/>
        <v>738.33333333333337</v>
      </c>
      <c r="R6" s="2">
        <v>24100000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4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916.66666666666674</v>
      </c>
      <c r="C16" s="4">
        <f>B16*1.2</f>
        <v>1100</v>
      </c>
      <c r="D16" s="4">
        <f t="shared" ref="D16:D28" si="34">C16*1.2</f>
        <v>1320</v>
      </c>
      <c r="E16" s="5">
        <f t="shared" ref="E16:E28" si="35">R16</f>
        <v>35500000</v>
      </c>
      <c r="F16" s="9">
        <f t="shared" ref="F16:F28" si="36">ROUND((E16/B16),0)</f>
        <v>38727</v>
      </c>
      <c r="G16" s="9">
        <f t="shared" ref="G16:G28" si="37">ROUND((E16/C16),0)</f>
        <v>32273</v>
      </c>
      <c r="H16" s="9">
        <f t="shared" ref="H16:H28" si="38">ROUND((E16/D16),0)</f>
        <v>26894</v>
      </c>
      <c r="I16" s="4" t="e">
        <f>#REF!</f>
        <v>#REF!</v>
      </c>
      <c r="J16" s="4">
        <f t="shared" ref="J16:J28" si="39">S16</f>
        <v>0</v>
      </c>
      <c r="O16">
        <v>0</v>
      </c>
      <c r="P16">
        <v>1100</v>
      </c>
      <c r="Q16">
        <f t="shared" ref="P16:Q28" si="40">P16/1.2</f>
        <v>916.66666666666674</v>
      </c>
      <c r="R16" s="2">
        <v>35500000</v>
      </c>
    </row>
    <row r="17" spans="1:24" x14ac:dyDescent="0.25">
      <c r="A17" s="4">
        <f t="shared" si="32"/>
        <v>0</v>
      </c>
      <c r="B17" s="4">
        <f t="shared" si="33"/>
        <v>708.33333333333337</v>
      </c>
      <c r="C17" s="4">
        <f t="shared" ref="C17:C28" si="41">B17*1.2</f>
        <v>850</v>
      </c>
      <c r="D17" s="4">
        <f t="shared" si="34"/>
        <v>1020</v>
      </c>
      <c r="E17" s="5">
        <f t="shared" si="35"/>
        <v>27000000</v>
      </c>
      <c r="F17" s="9">
        <f t="shared" si="36"/>
        <v>38118</v>
      </c>
      <c r="G17" s="9">
        <f t="shared" si="37"/>
        <v>31765</v>
      </c>
      <c r="H17" s="9">
        <f t="shared" si="38"/>
        <v>26471</v>
      </c>
      <c r="I17" s="4" t="e">
        <f>#REF!</f>
        <v>#REF!</v>
      </c>
      <c r="J17" s="4">
        <f t="shared" si="39"/>
        <v>0</v>
      </c>
      <c r="O17">
        <v>0</v>
      </c>
      <c r="P17">
        <v>850</v>
      </c>
      <c r="Q17">
        <f t="shared" si="40"/>
        <v>708.33333333333337</v>
      </c>
      <c r="R17" s="2">
        <v>27000000</v>
      </c>
    </row>
    <row r="18" spans="1:24" x14ac:dyDescent="0.25">
      <c r="A18" s="4">
        <f t="shared" si="32"/>
        <v>0</v>
      </c>
      <c r="B18" s="4">
        <f t="shared" si="33"/>
        <v>875</v>
      </c>
      <c r="C18" s="4">
        <f t="shared" si="41"/>
        <v>1050</v>
      </c>
      <c r="D18" s="4">
        <f t="shared" si="34"/>
        <v>1260</v>
      </c>
      <c r="E18" s="5">
        <f t="shared" si="35"/>
        <v>27500000</v>
      </c>
      <c r="F18" s="9">
        <f t="shared" si="36"/>
        <v>31429</v>
      </c>
      <c r="G18" s="9">
        <f t="shared" si="37"/>
        <v>26190</v>
      </c>
      <c r="H18" s="9">
        <f t="shared" si="38"/>
        <v>21825</v>
      </c>
      <c r="I18" s="4" t="e">
        <f>#REF!</f>
        <v>#REF!</v>
      </c>
      <c r="J18" s="4">
        <f t="shared" si="39"/>
        <v>0</v>
      </c>
      <c r="O18">
        <v>0</v>
      </c>
      <c r="P18">
        <v>1050</v>
      </c>
      <c r="Q18">
        <f t="shared" si="40"/>
        <v>875</v>
      </c>
      <c r="R18" s="2">
        <v>27500000</v>
      </c>
    </row>
    <row r="19" spans="1:24" x14ac:dyDescent="0.25">
      <c r="A19" s="4">
        <f t="shared" si="32"/>
        <v>0</v>
      </c>
      <c r="B19" s="4">
        <f t="shared" si="33"/>
        <v>738</v>
      </c>
      <c r="C19" s="4">
        <f t="shared" si="41"/>
        <v>885.6</v>
      </c>
      <c r="D19" s="4">
        <f t="shared" si="34"/>
        <v>1062.72</v>
      </c>
      <c r="E19" s="5">
        <f t="shared" si="35"/>
        <v>36000000</v>
      </c>
      <c r="F19" s="9">
        <f t="shared" si="36"/>
        <v>48780</v>
      </c>
      <c r="G19" s="9">
        <f t="shared" si="37"/>
        <v>40650</v>
      </c>
      <c r="H19" s="9">
        <f t="shared" si="38"/>
        <v>33875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738</v>
      </c>
      <c r="R19" s="2">
        <v>36000000</v>
      </c>
    </row>
    <row r="20" spans="1:24" x14ac:dyDescent="0.25">
      <c r="A20" s="4">
        <f t="shared" si="32"/>
        <v>0</v>
      </c>
      <c r="B20" s="4">
        <f t="shared" si="33"/>
        <v>866</v>
      </c>
      <c r="C20" s="4">
        <f t="shared" si="41"/>
        <v>1039.2</v>
      </c>
      <c r="D20" s="4">
        <f t="shared" si="34"/>
        <v>1247.04</v>
      </c>
      <c r="E20" s="5">
        <f t="shared" si="35"/>
        <v>35500000</v>
      </c>
      <c r="F20" s="9">
        <f t="shared" si="36"/>
        <v>40993</v>
      </c>
      <c r="G20" s="9">
        <f t="shared" si="37"/>
        <v>34161</v>
      </c>
      <c r="H20" s="9">
        <f t="shared" si="38"/>
        <v>28467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866</v>
      </c>
      <c r="R20" s="2">
        <v>35500000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738</v>
      </c>
      <c r="S31" s="10"/>
      <c r="T31" s="10"/>
      <c r="U31" s="17" t="s">
        <v>15</v>
      </c>
      <c r="V31" s="18"/>
      <c r="W31" s="19">
        <f>W29-W30</f>
        <v>32500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>
        <v>82.31</v>
      </c>
      <c r="F33" s="7">
        <f>E33*10.764</f>
        <v>885.98483999999996</v>
      </c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5:25" ht="15.75" x14ac:dyDescent="0.25">
      <c r="F34" s="7">
        <f>F33/F31</f>
        <v>1.2005214634146342</v>
      </c>
      <c r="S34" s="10"/>
      <c r="T34" s="10"/>
      <c r="U34" s="17" t="s">
        <v>18</v>
      </c>
      <c r="V34" s="23"/>
      <c r="W34" s="24">
        <f>W35-W33</f>
        <v>48</v>
      </c>
      <c r="X34" s="24">
        <v>2012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18</v>
      </c>
      <c r="X36" s="24"/>
    </row>
    <row r="37" spans="5:25" ht="15.75" x14ac:dyDescent="0.25">
      <c r="U37" s="17"/>
      <c r="V37" s="26"/>
      <c r="W37" s="27">
        <f>W36%</f>
        <v>0.18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450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32500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34550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738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25497900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22948110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20398320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1845000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53120.625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8" sqref="S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29" sqref="R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3" sqref="Q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5" sqref="S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1:T21"/>
  <sheetViews>
    <sheetView topLeftCell="A7" zoomScaleNormal="100" workbookViewId="0">
      <selection activeCell="V23" sqref="V23"/>
    </sheetView>
  </sheetViews>
  <sheetFormatPr defaultRowHeight="15" x14ac:dyDescent="0.25"/>
  <sheetData>
    <row r="21" spans="19:20" x14ac:dyDescent="0.25">
      <c r="S21">
        <v>82.31</v>
      </c>
      <c r="T21">
        <f>S21*10.764</f>
        <v>885.98483999999996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7:X17"/>
  <sheetViews>
    <sheetView topLeftCell="F1" zoomScaleNormal="100" workbookViewId="0">
      <selection activeCell="X17" sqref="X17"/>
    </sheetView>
  </sheetViews>
  <sheetFormatPr defaultRowHeight="15" x14ac:dyDescent="0.25"/>
  <sheetData>
    <row r="17" spans="23:24" x14ac:dyDescent="0.25">
      <c r="W17">
        <v>82.31</v>
      </c>
      <c r="X17">
        <f>W17*10.764</f>
        <v>885.98483999999996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7"/>
  <sheetViews>
    <sheetView workbookViewId="0">
      <selection activeCell="T17" sqref="T17"/>
    </sheetView>
  </sheetViews>
  <sheetFormatPr defaultRowHeight="15" x14ac:dyDescent="0.25"/>
  <sheetData>
    <row r="1" spans="1:1" x14ac:dyDescent="0.25">
      <c r="A1" s="6"/>
    </row>
    <row r="17" spans="19:20" x14ac:dyDescent="0.25">
      <c r="S17">
        <v>96.69</v>
      </c>
      <c r="T17">
        <f>S17*10.764</f>
        <v>1040.77116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6:T16"/>
  <sheetViews>
    <sheetView zoomScaleNormal="100" workbookViewId="0">
      <selection activeCell="W20" sqref="W20"/>
    </sheetView>
  </sheetViews>
  <sheetFormatPr defaultRowHeight="15" x14ac:dyDescent="0.25"/>
  <sheetData>
    <row r="16" spans="19:20" x14ac:dyDescent="0.25">
      <c r="S16">
        <v>82.31</v>
      </c>
      <c r="T16">
        <f>S16*10.764</f>
        <v>885.98483999999996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2024-07-10T10:38:26Z</dcterms:modified>
</cp:coreProperties>
</file>