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1196AEF-031F-4458-9FA7-95630947397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5" l="1"/>
  <c r="J16" i="5"/>
  <c r="B24" i="5"/>
  <c r="B9" i="5"/>
  <c r="K9" i="5"/>
  <c r="J9" i="5"/>
  <c r="K33" i="5" l="1"/>
  <c r="M33" i="5" s="1"/>
  <c r="K35" i="5"/>
  <c r="M35" i="5" s="1"/>
  <c r="H32" i="5" l="1"/>
  <c r="I36" i="5" l="1"/>
  <c r="I31" i="5" l="1"/>
  <c r="G39" i="5"/>
  <c r="M39" i="5"/>
  <c r="G38" i="5"/>
  <c r="I35" i="5"/>
  <c r="J43" i="5"/>
  <c r="K43" i="5" s="1"/>
  <c r="G43" i="5"/>
  <c r="K42" i="5"/>
  <c r="J42" i="5"/>
  <c r="G42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3" i="5"/>
  <c r="B14" i="5" s="1"/>
  <c r="B15" i="5" s="1"/>
  <c r="B19" i="5" s="1"/>
  <c r="B22" i="5" s="1"/>
  <c r="K40" i="5"/>
  <c r="L40" i="5"/>
  <c r="K39" i="5"/>
  <c r="O40" i="5" l="1"/>
  <c r="B20" i="5"/>
  <c r="B21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<sst xmlns="http://schemas.openxmlformats.org/spreadsheetml/2006/main" count="27" uniqueCount="27">
  <si>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</si>
  <si>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</si>
  <si>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</si>
  <si>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</si>
  <si>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</si>
  <si>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</si>
  <si>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</si>
  <si>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</si>
  <si>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</si>
  <si>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</si>
  <si>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</si>
  <si>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</si>
  <si>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</si>
  <si>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</si>
  <si>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</si>
  <si>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</si>
  <si>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</si>
  <si>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</si>
  <si>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</si>
  <si>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</si>
  <si>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</si>
  <si>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</si>
  <si>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</si>
  <si>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</si>
  <si>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</si>
  <si>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</si>
  <si>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Super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</si>
</sst>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417981</xdr:colOff>
      <xdr:row>39</xdr:row>
      <xdr:rowOff>27643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BFB570-6943-428F-8093-2487B420B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2381" cy="7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16</xdr:col>
      <xdr:colOff>84633</xdr:colOff>
      <xdr:row>44</xdr:row>
      <xdr:rowOff>94190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001CB-A02C-4351-A75A-C1FE82511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0"/>
          <a:ext cx="8733333" cy="8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K10" sqref="K10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1991</v>
      </c>
      <c r="C6" s="3"/>
      <c r="D6" s="2"/>
      <c r="I6" s="2">
        <v>1991</v>
      </c>
      <c r="J6" s="2">
        <v>2024</v>
      </c>
      <c r="K6" s="2">
        <f>J6-I6</f>
        <v>33</v>
      </c>
      <c r="L6" s="2">
        <f>K6-60</f>
        <v>-27</v>
      </c>
    </row>
    <row r="7" spans="1:12" ht="16.5" x14ac:dyDescent="0.3">
      <c r="A7" s="3" t="s">
        <v>6</v>
      </c>
      <c r="B7" s="3">
        <f>B5-B6</f>
        <v>33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-27</v>
      </c>
      <c r="C8" s="3"/>
      <c r="D8" s="2"/>
      <c r="H8" s="9"/>
      <c r="I8" s="10" t="s">
        <v>23</v>
      </c>
      <c r="J8" s="10" t="s">
        <v>25</v>
      </c>
      <c r="K8" s="10" t="s">
        <v>26</v>
      </c>
    </row>
    <row r="9" spans="1:12" ht="16.5" x14ac:dyDescent="0.3">
      <c r="A9" s="3" t="s">
        <v>7</v>
      </c>
      <c r="B9" s="5">
        <f>400*2500</f>
        <v>1000000</v>
      </c>
      <c r="C9" s="5"/>
      <c r="D9" s="4"/>
      <c r="H9" s="9"/>
      <c r="I9" s="10"/>
      <c r="J9" s="10">
        <f>37.17*10.764</f>
        <v>400.09787999999998</v>
      </c>
      <c r="K9" s="10">
        <f>500</f>
        <v>500</v>
      </c>
      <c r="L9">
        <f>K9/J9</f>
        <v>1.2496941998293019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49.5</v>
      </c>
      <c r="C13" s="3"/>
      <c r="D13" s="2"/>
    </row>
    <row r="14" spans="1:12" ht="16.5" x14ac:dyDescent="0.3">
      <c r="A14" s="3"/>
      <c r="B14" s="6">
        <f>B13%</f>
        <v>0.495</v>
      </c>
      <c r="C14" s="6"/>
      <c r="D14" s="12"/>
    </row>
    <row r="15" spans="1:12" ht="16.5" x14ac:dyDescent="0.3">
      <c r="A15" s="3" t="s">
        <v>11</v>
      </c>
      <c r="B15" s="5">
        <f>ROUND((B9*B14),0)</f>
        <v>495000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400</v>
      </c>
      <c r="C16" s="5"/>
      <c r="D16" s="4"/>
      <c r="H16" s="9"/>
      <c r="I16" s="10">
        <v>348</v>
      </c>
      <c r="J16">
        <f>I16*1.2</f>
        <v>417.59999999999997</v>
      </c>
    </row>
    <row r="17" spans="1:10" ht="16.5" x14ac:dyDescent="0.3">
      <c r="A17" s="3" t="s">
        <v>22</v>
      </c>
      <c r="B17" s="3">
        <v>10000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4000000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3505000</v>
      </c>
      <c r="C19" s="8"/>
      <c r="D19" s="13"/>
    </row>
    <row r="20" spans="1:10" ht="16.5" x14ac:dyDescent="0.3">
      <c r="A20" s="7" t="s">
        <v>14</v>
      </c>
      <c r="B20" s="8">
        <f>B19*0.9</f>
        <v>3154500</v>
      </c>
      <c r="C20" s="8"/>
      <c r="D20" s="13"/>
    </row>
    <row r="21" spans="1:10" ht="16.5" x14ac:dyDescent="0.3">
      <c r="A21" s="7" t="s">
        <v>15</v>
      </c>
      <c r="B21" s="8">
        <f>B19*0.8</f>
        <v>2804000</v>
      </c>
      <c r="C21" s="8"/>
      <c r="D21" s="13"/>
    </row>
    <row r="22" spans="1:10" ht="16.5" x14ac:dyDescent="0.3">
      <c r="A22" s="7" t="s">
        <v>16</v>
      </c>
      <c r="B22" s="8">
        <f>B19*0.025/12</f>
        <v>7302.083333333333</v>
      </c>
      <c r="C22" s="8"/>
      <c r="D22" s="13"/>
    </row>
    <row r="24" spans="1:10" x14ac:dyDescent="0.25">
      <c r="B24" s="1">
        <f>B19/400</f>
        <v>8762.5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D31" s="2">
        <v>700</v>
      </c>
      <c r="E31" s="18"/>
      <c r="F31" s="2">
        <v>6500000</v>
      </c>
      <c r="G31" s="2" t="e">
        <f t="shared" ref="G31:G36" si="0">F31/E31</f>
        <v>#DIV/0!</v>
      </c>
      <c r="H31" s="2">
        <f t="shared" ref="H31:H36" si="1">F31/D31</f>
        <v>9285.7142857142862</v>
      </c>
      <c r="I31" s="2" t="e">
        <f>D31/E31</f>
        <v>#DIV/0!</v>
      </c>
    </row>
    <row r="32" spans="1:10" x14ac:dyDescent="0.25">
      <c r="D32" s="2">
        <v>435</v>
      </c>
      <c r="E32" s="18"/>
      <c r="F32" s="2">
        <v>3000000</v>
      </c>
      <c r="G32" s="2" t="e">
        <f t="shared" si="0"/>
        <v>#DIV/0!</v>
      </c>
      <c r="H32" s="2">
        <f t="shared" si="1"/>
        <v>6896.5517241379312</v>
      </c>
      <c r="I32" s="2"/>
    </row>
    <row r="33" spans="2:15" x14ac:dyDescent="0.25">
      <c r="D33" s="2">
        <v>400</v>
      </c>
      <c r="E33" s="18"/>
      <c r="F33" s="4">
        <v>4200000</v>
      </c>
      <c r="G33" s="2" t="e">
        <f t="shared" si="0"/>
        <v>#DIV/0!</v>
      </c>
      <c r="H33" s="2">
        <f t="shared" si="1"/>
        <v>10500</v>
      </c>
      <c r="I33" s="2" t="e">
        <f>D33/E33</f>
        <v>#DIV/0!</v>
      </c>
      <c r="K33">
        <f>E33*1.2</f>
        <v>0</v>
      </c>
      <c r="M33" s="1" t="e">
        <f>F33/K33</f>
        <v>#DIV/0!</v>
      </c>
    </row>
    <row r="34" spans="2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2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K35">
        <f>E35*1.2</f>
        <v>0</v>
      </c>
      <c r="M35" s="1" t="e">
        <f>F35/K35</f>
        <v>#DIV/0!</v>
      </c>
    </row>
    <row r="36" spans="2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5" x14ac:dyDescent="0.25">
      <c r="E37" t="s">
        <v>21</v>
      </c>
    </row>
    <row r="38" spans="2:15" x14ac:dyDescent="0.25">
      <c r="B38">
        <v>1</v>
      </c>
      <c r="E38">
        <v>510</v>
      </c>
      <c r="F38">
        <v>3600000</v>
      </c>
      <c r="G38" s="2">
        <f>F38/E38</f>
        <v>7058.8235294117649</v>
      </c>
      <c r="H38">
        <v>455000</v>
      </c>
      <c r="I38">
        <v>30000</v>
      </c>
      <c r="J38" s="2">
        <f t="shared" ref="J38:J43" si="2">I38+H38+F38</f>
        <v>4085000</v>
      </c>
      <c r="K38" s="2">
        <f>J38/E38</f>
        <v>8009.8039215686276</v>
      </c>
      <c r="L38" s="4">
        <f>J38/719</f>
        <v>5681.5020862308766</v>
      </c>
      <c r="M38" s="2"/>
    </row>
    <row r="39" spans="2:15" x14ac:dyDescent="0.25">
      <c r="G39" s="2" t="e">
        <f>F39/E39</f>
        <v>#DIV/0!</v>
      </c>
      <c r="H39">
        <v>948000</v>
      </c>
      <c r="I39">
        <v>30000</v>
      </c>
      <c r="J39" s="2">
        <f t="shared" si="2"/>
        <v>978000</v>
      </c>
      <c r="K39" s="2" t="e">
        <f t="shared" ref="K39:K43" si="3">J39/E39</f>
        <v>#DIV/0!</v>
      </c>
      <c r="L39" s="4" t="e">
        <f>J39/D39</f>
        <v>#DIV/0!</v>
      </c>
      <c r="M39" s="2" t="e">
        <f>F39/D39</f>
        <v>#DIV/0!</v>
      </c>
    </row>
    <row r="40" spans="2:15" x14ac:dyDescent="0.25">
      <c r="D40" s="2"/>
      <c r="E40" s="2"/>
      <c r="F40" s="2"/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199500</v>
      </c>
      <c r="K40" s="2" t="e">
        <f t="shared" si="3"/>
        <v>#DIV/0!</v>
      </c>
      <c r="L40" s="2" t="e">
        <f>J40/D40</f>
        <v>#DIV/0!</v>
      </c>
      <c r="M40" s="2"/>
      <c r="O40" s="1" t="e">
        <f>B24/G40</f>
        <v>#DIV/0!</v>
      </c>
    </row>
    <row r="41" spans="2:15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2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2:15" x14ac:dyDescent="0.25">
      <c r="G43" s="15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>
      <selection activeCell="U28" sqref="U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4" workbookViewId="0">
      <selection activeCell="V26" sqref="V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2024-07-12T05:27:12Z</dcterms:modified>
</cp:coreProperties>
</file>